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30" activeTab="1"/>
  </bookViews>
  <sheets>
    <sheet name="Задачи" sheetId="1" r:id="rId1"/>
    <sheet name="Квадрант" sheetId="2" r:id="rId2"/>
  </sheets>
  <definedNames>
    <definedName name="_xlnm._FilterDatabase" localSheetId="0" hidden="1">Задачи!$C$2:$S$23</definedName>
  </definedNames>
  <calcPr calcId="152511"/>
</workbook>
</file>

<file path=xl/calcChain.xml><?xml version="1.0" encoding="utf-8"?>
<calcChain xmlns="http://schemas.openxmlformats.org/spreadsheetml/2006/main">
  <c r="S1" i="1" l="1"/>
  <c r="P1" i="1" l="1"/>
  <c r="P6" i="1" s="1"/>
  <c r="P22" i="1" l="1"/>
  <c r="P4" i="1"/>
  <c r="S4" i="1" s="1"/>
  <c r="P5" i="1"/>
  <c r="P10" i="1"/>
  <c r="P19" i="1"/>
  <c r="P20" i="1"/>
  <c r="P21" i="1"/>
  <c r="P7" i="1"/>
  <c r="P8" i="1"/>
  <c r="P13" i="1"/>
  <c r="S13" i="1" s="1"/>
  <c r="P14" i="1"/>
  <c r="P11" i="1"/>
  <c r="S11" i="1" s="1"/>
  <c r="P16" i="1"/>
  <c r="P17" i="1"/>
  <c r="P3" i="1"/>
  <c r="S3" i="1" s="1"/>
  <c r="P18" i="1"/>
  <c r="P15" i="1"/>
  <c r="P12" i="1"/>
  <c r="P9" i="1"/>
  <c r="S6" i="1"/>
  <c r="S5" i="1" l="1"/>
  <c r="S8" i="1"/>
  <c r="S7" i="1" l="1"/>
  <c r="S10" i="1"/>
  <c r="S12" i="1" l="1"/>
  <c r="S9" i="1"/>
  <c r="S14" i="1" l="1"/>
  <c r="S16" i="1" l="1"/>
  <c r="S18" i="1" l="1"/>
  <c r="S15" i="1"/>
  <c r="S20" i="1" l="1"/>
  <c r="S17" i="1"/>
  <c r="S22" i="1" l="1"/>
  <c r="S19" i="1"/>
  <c r="S21" i="1" l="1"/>
  <c r="D36" i="2" l="1" a="1"/>
  <c r="D36" i="2" s="1"/>
  <c r="S23" i="1"/>
  <c r="D10" i="2" l="1" a="1"/>
  <c r="D10" i="2" s="1"/>
  <c r="D3" i="2" a="1"/>
  <c r="D3" i="2" s="1"/>
  <c r="E28" i="2" a="1"/>
  <c r="E28" i="2" s="1"/>
  <c r="D8" i="2" a="1"/>
  <c r="D8" i="2" s="1"/>
  <c r="D6" i="2" a="1"/>
  <c r="D6" i="2" s="1"/>
  <c r="D17" i="2" a="1"/>
  <c r="D17" i="2" s="1"/>
  <c r="D14" i="2" a="1"/>
  <c r="D14" i="2" s="1"/>
  <c r="D22" i="2" a="1"/>
  <c r="D22" i="2" s="1"/>
  <c r="D13" i="2" a="1"/>
  <c r="D13" i="2" s="1"/>
  <c r="D27" i="2" a="1"/>
  <c r="D27" i="2" s="1"/>
  <c r="D23" i="2" a="1"/>
  <c r="D23" i="2" s="1"/>
  <c r="D11" i="2" a="1"/>
  <c r="D11" i="2" s="1"/>
  <c r="D26" i="2" a="1"/>
  <c r="D26" i="2" s="1"/>
  <c r="D18" i="2" a="1"/>
  <c r="D18" i="2" s="1"/>
  <c r="D28" i="2" a="1"/>
  <c r="D28" i="2" s="1"/>
  <c r="D33" i="2" a="1"/>
  <c r="D33" i="2" s="1"/>
  <c r="D24" i="2" a="1"/>
  <c r="D24" i="2" s="1"/>
  <c r="D35" i="2" a="1"/>
  <c r="D35" i="2" s="1"/>
  <c r="D31" i="2" a="1"/>
  <c r="D31" i="2" s="1"/>
  <c r="D16" i="2" a="1"/>
  <c r="D16" i="2" s="1"/>
  <c r="D29" i="2" a="1"/>
  <c r="D29" i="2" s="1"/>
  <c r="D25" i="2" a="1"/>
  <c r="D25" i="2" s="1"/>
  <c r="D7" i="2" a="1"/>
  <c r="D7" i="2" s="1"/>
  <c r="D39" i="2" a="1"/>
  <c r="D39" i="2" s="1"/>
  <c r="D34" i="2" a="1"/>
  <c r="D34" i="2" s="1"/>
  <c r="D20" i="2" a="1"/>
  <c r="D20" i="2" s="1"/>
  <c r="D30" i="2" a="1"/>
  <c r="D30" i="2" s="1"/>
  <c r="D40" i="2" a="1"/>
  <c r="D40" i="2" s="1"/>
  <c r="D12" i="2" a="1"/>
  <c r="D12" i="2" s="1"/>
  <c r="D9" i="2" a="1"/>
  <c r="D9" i="2" s="1"/>
  <c r="D38" i="2" a="1"/>
  <c r="D38" i="2" s="1"/>
  <c r="D21" i="2" a="1"/>
  <c r="D21" i="2" s="1"/>
  <c r="D5" i="2" a="1"/>
  <c r="D5" i="2" s="1"/>
  <c r="D37" i="2" a="1"/>
  <c r="D37" i="2" s="1"/>
  <c r="D4" i="2" a="1"/>
  <c r="D4" i="2" s="1"/>
  <c r="D32" i="2" a="1"/>
  <c r="D32" i="2" s="1"/>
  <c r="D15" i="2" a="1"/>
  <c r="D15" i="2" s="1"/>
  <c r="D19" i="2" a="1"/>
  <c r="D19" i="2" s="1"/>
  <c r="E11" i="2" a="1"/>
  <c r="E11" i="2" s="1"/>
  <c r="E38" i="2" a="1"/>
  <c r="E38" i="2" s="1"/>
  <c r="E20" i="2" a="1"/>
  <c r="E20" i="2" s="1"/>
  <c r="E33" i="2" a="1"/>
  <c r="E33" i="2" s="1"/>
  <c r="E35" i="2" a="1"/>
  <c r="E35" i="2" s="1"/>
  <c r="E39" i="2" a="1"/>
  <c r="E39" i="2" s="1"/>
  <c r="E19" i="2" a="1"/>
  <c r="E19" i="2" s="1"/>
  <c r="E37" i="2" a="1"/>
  <c r="E37" i="2" s="1"/>
  <c r="E8" i="2" a="1"/>
  <c r="E8" i="2" s="1"/>
  <c r="E40" i="2" a="1"/>
  <c r="E40" i="2" s="1"/>
  <c r="E27" i="2" a="1"/>
  <c r="E27" i="2" s="1"/>
  <c r="E9" i="2" a="1"/>
  <c r="E9" i="2" s="1"/>
  <c r="E7" i="2" a="1"/>
  <c r="E7" i="2" s="1"/>
  <c r="E25" i="2" a="1"/>
  <c r="E25" i="2" s="1"/>
  <c r="E14" i="2" a="1"/>
  <c r="E14" i="2" s="1"/>
  <c r="E32" i="2" a="1"/>
  <c r="E32" i="2" s="1"/>
  <c r="E22" i="2" a="1"/>
  <c r="E22" i="2" s="1"/>
  <c r="E12" i="2" a="1"/>
  <c r="E12" i="2" s="1"/>
  <c r="E26" i="2" a="1"/>
  <c r="E26" i="2" s="1"/>
  <c r="E17" i="2" a="1"/>
  <c r="E17" i="2" s="1"/>
  <c r="E3" i="2" a="1"/>
  <c r="E3" i="2" s="1"/>
  <c r="E29" i="2" a="1"/>
  <c r="E29" i="2" s="1"/>
  <c r="E13" i="2" a="1"/>
  <c r="E13" i="2" s="1"/>
  <c r="E16" i="2" a="1"/>
  <c r="E16" i="2" s="1"/>
  <c r="E24" i="2" a="1"/>
  <c r="E24" i="2" s="1"/>
  <c r="E18" i="2" a="1"/>
  <c r="E18" i="2" s="1"/>
  <c r="E23" i="2" a="1"/>
  <c r="E23" i="2" s="1"/>
  <c r="E21" i="2" a="1"/>
  <c r="E21" i="2" s="1"/>
  <c r="E4" i="2" a="1"/>
  <c r="E4" i="2" s="1"/>
  <c r="E15" i="2" a="1"/>
  <c r="E15" i="2" s="1"/>
  <c r="E6" i="2" a="1"/>
  <c r="E6" i="2" s="1"/>
  <c r="E30" i="2" a="1"/>
  <c r="E30" i="2" s="1"/>
  <c r="E31" i="2" a="1"/>
  <c r="E31" i="2" s="1"/>
  <c r="E36" i="2" a="1"/>
  <c r="E36" i="2" s="1"/>
  <c r="E10" i="2" a="1"/>
  <c r="E10" i="2" s="1"/>
  <c r="E5" i="2" a="1"/>
  <c r="E5" i="2" s="1"/>
  <c r="E34" i="2" a="1"/>
  <c r="E34" i="2" s="1"/>
</calcChain>
</file>

<file path=xl/sharedStrings.xml><?xml version="1.0" encoding="utf-8"?>
<sst xmlns="http://schemas.openxmlformats.org/spreadsheetml/2006/main" count="30" uniqueCount="29">
  <si>
    <t>Участие в процессе разработки и усовершенствования нормативной базы и инструментов по управлению рисками</t>
  </si>
  <si>
    <t>Разработка Положения СВК</t>
  </si>
  <si>
    <t>Выработка и предоставление рекомендаций по изменению ДИ вовлеченных в СВК сотрудников</t>
  </si>
  <si>
    <t>Изучение и формирование предложений по внесению изменений в нормативные документы организации, с целью эффективности функционирования СВК</t>
  </si>
  <si>
    <t>Координирование выполнения работ по СВК со стороны вовлеченных сотрудников по филиалам и Головного офиса</t>
  </si>
  <si>
    <t>Разработка контрольных точек СВК по направлению ПОД/ФТ и их усовершенствование по другим направлениям</t>
  </si>
  <si>
    <t>Поддержание карты процессов в актуальном режиме по всем направлениям основной и хозяйственной деятельности</t>
  </si>
  <si>
    <t>Организация и координация процесса сопоставления карты процессов по процедуре и по факту</t>
  </si>
  <si>
    <t>Разработка технического задания по автоматизации контрольных точек СВК</t>
  </si>
  <si>
    <t>Тесное сотрудничество с СВА по вопросам СВК</t>
  </si>
  <si>
    <t>Послед контроль над исполнением планов мероприятий по устранению замечаний и реализации рекомендаций СВА</t>
  </si>
  <si>
    <t>Выполнение работ по возложенным контрольным точкам СВК</t>
  </si>
  <si>
    <t>Проведения анализов и предоставления заключений по открываемым, закрываемым и реорганизуемым подразделениям</t>
  </si>
  <si>
    <t>Техническая поддержка и консультационные работы для вовлеченных в СВК сотрудников.</t>
  </si>
  <si>
    <t>Выезды в подразделения для совместной работы с вовлеченными в СВК сотрудниками</t>
  </si>
  <si>
    <t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t>
  </si>
  <si>
    <t>Подготовка отчета по статусу исправления замечаний и выполнения рекомендаций СВА</t>
  </si>
  <si>
    <t>Подготовка и предоставление отчета по СВК, в согласованном формате (Excel)</t>
  </si>
  <si>
    <t>Важный - срочный</t>
  </si>
  <si>
    <t>Важный - несрочный</t>
  </si>
  <si>
    <t>Срочный - важный</t>
  </si>
  <si>
    <t>Нерочный - неважный</t>
  </si>
  <si>
    <t>Срок</t>
  </si>
  <si>
    <t>Задача</t>
  </si>
  <si>
    <t>Важность</t>
  </si>
  <si>
    <t>Срочность</t>
  </si>
  <si>
    <t>Задачи</t>
  </si>
  <si>
    <t>Приоритет</t>
  </si>
  <si>
    <t>Данная строка идет во второй строке в листе Квадрант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</si>
</sst>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B24"/>
  <sheetViews>
    <sheetView zoomScale="85" zoomScaleNormal="85" workbookViewId="0">
      <selection activeCell="W9" sqref="W9"/>
    </sheetView>
  </sheetViews>
  <sheetFormatPr defaultRowHeight="12.75" outlineLevelCol="1" x14ac:dyDescent="0.2"/>
  <cols>
    <col min="1" max="1" width="3.5703125" style="1" customWidth="1"/>
    <col min="2" max="2" width="3" style="1" bestFit="1" customWidth="1"/>
    <col min="3" max="3" width="77.7109375" style="1" customWidth="1"/>
    <col min="4" max="15" width="12.5703125" style="1" hidden="1" customWidth="1" outlineLevel="1"/>
    <col min="16" max="16" width="13.42578125" style="5" customWidth="1" collapsed="1"/>
    <col min="17" max="17" width="10.5703125" style="5" customWidth="1"/>
    <col min="18" max="28" width="9.85546875" style="5" bestFit="1" customWidth="1"/>
    <col min="29" max="16384" width="9.140625" style="1"/>
  </cols>
  <sheetData>
    <row r="1" spans="2:28" x14ac:dyDescent="0.2">
      <c r="P1" s="11">
        <f ca="1">MONTH(S1)</f>
        <v>1</v>
      </c>
      <c r="Q1" s="11"/>
      <c r="R1" s="6"/>
      <c r="S1" s="6">
        <f ca="1">TODAY()</f>
        <v>42751</v>
      </c>
      <c r="T1" s="6"/>
      <c r="U1" s="6"/>
      <c r="V1" s="6"/>
      <c r="W1" s="6"/>
      <c r="X1" s="6"/>
      <c r="Y1" s="6"/>
      <c r="Z1" s="6"/>
      <c r="AA1" s="6"/>
      <c r="AB1" s="6"/>
    </row>
    <row r="2" spans="2:28" s="8" customFormat="1" x14ac:dyDescent="0.2">
      <c r="C2" s="8" t="s">
        <v>23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9" t="s">
        <v>22</v>
      </c>
      <c r="Q2" s="9"/>
      <c r="R2" s="9" t="s">
        <v>24</v>
      </c>
      <c r="S2" s="9" t="s">
        <v>25</v>
      </c>
      <c r="T2" s="9"/>
      <c r="U2" s="9"/>
      <c r="V2" s="9"/>
      <c r="W2" s="9"/>
      <c r="X2" s="9"/>
      <c r="Y2" s="9"/>
      <c r="Z2" s="9"/>
      <c r="AA2" s="9"/>
      <c r="AB2" s="9"/>
    </row>
    <row r="3" spans="2:28" ht="25.5" x14ac:dyDescent="0.2">
      <c r="B3" s="2">
        <v>1</v>
      </c>
      <c r="C3" s="3" t="s">
        <v>0</v>
      </c>
      <c r="D3" s="12">
        <v>42748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>
        <f ca="1">LOOKUP($P$1,$D$2:$O$2,D3:O3)</f>
        <v>42748</v>
      </c>
      <c r="Q3" s="6"/>
      <c r="R3" s="5">
        <v>1</v>
      </c>
      <c r="S3" s="11">
        <f t="shared" ref="S3:S23" ca="1" si="0">IF(P3="",2,IF($S$1+5&gt;P3,1,2))</f>
        <v>1</v>
      </c>
    </row>
    <row r="4" spans="2:28" x14ac:dyDescent="0.2">
      <c r="B4" s="2">
        <v>2</v>
      </c>
      <c r="C4" s="3" t="s">
        <v>1</v>
      </c>
      <c r="D4" s="4"/>
      <c r="E4" s="6">
        <v>42794</v>
      </c>
      <c r="F4" s="4"/>
      <c r="G4" s="4"/>
      <c r="H4" s="4"/>
      <c r="I4" s="4"/>
      <c r="J4" s="4"/>
      <c r="K4" s="4"/>
      <c r="L4" s="4"/>
      <c r="M4" s="4"/>
      <c r="N4" s="4"/>
      <c r="O4" s="4"/>
      <c r="P4" s="6">
        <f ca="1">LOOKUP($P$1,$D$2:$O$2,D4:O4)</f>
        <v>0</v>
      </c>
      <c r="Q4" s="6"/>
      <c r="R4" s="11">
        <v>2</v>
      </c>
      <c r="S4" s="11">
        <f t="shared" ca="1" si="0"/>
        <v>1</v>
      </c>
    </row>
    <row r="5" spans="2:28" ht="25.5" x14ac:dyDescent="0.2">
      <c r="B5" s="2">
        <v>3</v>
      </c>
      <c r="C5" s="3" t="s">
        <v>2</v>
      </c>
      <c r="D5" s="6">
        <v>42765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>
        <f t="shared" ref="P5:P22" ca="1" si="1">LOOKUP($P$1,$D$2:$O$2,D5:O5)</f>
        <v>42765</v>
      </c>
      <c r="Q5" s="6"/>
      <c r="R5" s="11">
        <v>1</v>
      </c>
      <c r="S5" s="11">
        <f t="shared" ca="1" si="0"/>
        <v>2</v>
      </c>
    </row>
    <row r="6" spans="2:28" ht="25.5" x14ac:dyDescent="0.2">
      <c r="B6" s="2">
        <v>4</v>
      </c>
      <c r="C6" s="3" t="s">
        <v>3</v>
      </c>
      <c r="D6" s="4"/>
      <c r="E6" s="4"/>
      <c r="F6" s="6">
        <v>42825</v>
      </c>
      <c r="G6" s="4"/>
      <c r="H6" s="4"/>
      <c r="I6" s="4"/>
      <c r="J6" s="4"/>
      <c r="K6" s="4"/>
      <c r="L6" s="4"/>
      <c r="M6" s="4"/>
      <c r="N6" s="4"/>
      <c r="O6" s="4"/>
      <c r="P6" s="6">
        <f t="shared" ca="1" si="1"/>
        <v>0</v>
      </c>
      <c r="Q6" s="6"/>
      <c r="R6" s="11">
        <v>1</v>
      </c>
      <c r="S6" s="11">
        <f t="shared" ca="1" si="0"/>
        <v>1</v>
      </c>
    </row>
    <row r="7" spans="2:28" ht="25.5" x14ac:dyDescent="0.2">
      <c r="B7" s="2">
        <v>5</v>
      </c>
      <c r="C7" s="3" t="s">
        <v>4</v>
      </c>
      <c r="D7" s="6">
        <v>42766</v>
      </c>
      <c r="E7" s="6">
        <v>42794</v>
      </c>
      <c r="F7" s="6">
        <v>42825</v>
      </c>
      <c r="G7" s="12">
        <v>42855</v>
      </c>
      <c r="H7" s="12">
        <v>42886</v>
      </c>
      <c r="I7" s="12">
        <v>42916</v>
      </c>
      <c r="J7" s="12">
        <v>42947</v>
      </c>
      <c r="K7" s="12">
        <v>42977</v>
      </c>
      <c r="L7" s="12">
        <v>43008</v>
      </c>
      <c r="M7" s="12">
        <v>43039</v>
      </c>
      <c r="N7" s="12">
        <v>43069</v>
      </c>
      <c r="O7" s="12">
        <v>43100</v>
      </c>
      <c r="P7" s="6">
        <f t="shared" ca="1" si="1"/>
        <v>42766</v>
      </c>
      <c r="Q7" s="6"/>
      <c r="R7" s="11">
        <v>2</v>
      </c>
      <c r="S7" s="11">
        <f t="shared" ca="1" si="0"/>
        <v>2</v>
      </c>
      <c r="T7" s="6"/>
      <c r="U7" s="6"/>
      <c r="V7" s="6"/>
      <c r="W7" s="6"/>
      <c r="X7" s="6"/>
      <c r="Y7" s="6"/>
      <c r="Z7" s="6"/>
      <c r="AA7" s="6"/>
      <c r="AB7" s="6"/>
    </row>
    <row r="8" spans="2:28" ht="25.5" x14ac:dyDescent="0.2">
      <c r="B8" s="2">
        <v>6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f t="shared" ca="1" si="1"/>
        <v>0</v>
      </c>
      <c r="Q8" s="6"/>
      <c r="R8" s="11">
        <v>1</v>
      </c>
      <c r="S8" s="11">
        <f t="shared" ca="1" si="0"/>
        <v>1</v>
      </c>
    </row>
    <row r="9" spans="2:28" ht="25.5" x14ac:dyDescent="0.2">
      <c r="B9" s="2">
        <v>7</v>
      </c>
      <c r="C9" s="3" t="s">
        <v>6</v>
      </c>
      <c r="D9" s="6">
        <v>42766</v>
      </c>
      <c r="E9" s="6">
        <v>42794</v>
      </c>
      <c r="F9" s="6">
        <v>42825</v>
      </c>
      <c r="G9" s="12">
        <v>42855</v>
      </c>
      <c r="H9" s="12">
        <v>42886</v>
      </c>
      <c r="I9" s="12">
        <v>42916</v>
      </c>
      <c r="J9" s="12">
        <v>42947</v>
      </c>
      <c r="K9" s="12">
        <v>42977</v>
      </c>
      <c r="L9" s="12">
        <v>43008</v>
      </c>
      <c r="M9" s="12">
        <v>43039</v>
      </c>
      <c r="N9" s="12">
        <v>43069</v>
      </c>
      <c r="O9" s="12">
        <v>43100</v>
      </c>
      <c r="P9" s="6">
        <f t="shared" ca="1" si="1"/>
        <v>42766</v>
      </c>
      <c r="Q9" s="6"/>
      <c r="R9" s="11">
        <v>2</v>
      </c>
      <c r="S9" s="11">
        <f t="shared" ca="1" si="0"/>
        <v>2</v>
      </c>
      <c r="T9" s="6"/>
      <c r="U9" s="6"/>
      <c r="V9" s="6"/>
      <c r="W9" s="6"/>
      <c r="X9" s="6"/>
      <c r="Y9" s="6"/>
      <c r="Z9" s="6"/>
      <c r="AA9" s="6"/>
      <c r="AB9" s="6"/>
    </row>
    <row r="10" spans="2:28" x14ac:dyDescent="0.2">
      <c r="B10" s="18">
        <v>8</v>
      </c>
      <c r="C10" s="19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>
        <f t="shared" ca="1" si="1"/>
        <v>0</v>
      </c>
      <c r="Q10" s="6"/>
      <c r="R10" s="11">
        <v>1</v>
      </c>
      <c r="S10" s="11">
        <f t="shared" ca="1" si="0"/>
        <v>1</v>
      </c>
      <c r="V10" s="6"/>
    </row>
    <row r="11" spans="2:28" x14ac:dyDescent="0.2">
      <c r="B11" s="18"/>
      <c r="C11" s="1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>
        <f t="shared" ca="1" si="1"/>
        <v>0</v>
      </c>
      <c r="Q11" s="6"/>
      <c r="R11" s="11">
        <v>2</v>
      </c>
      <c r="S11" s="11">
        <f t="shared" ca="1" si="0"/>
        <v>1</v>
      </c>
      <c r="AA11" s="6"/>
    </row>
    <row r="12" spans="2:28" x14ac:dyDescent="0.2">
      <c r="B12" s="18">
        <v>9</v>
      </c>
      <c r="C12" s="19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ca="1" si="1"/>
        <v>0</v>
      </c>
      <c r="Q12" s="6"/>
      <c r="R12" s="11">
        <v>1</v>
      </c>
      <c r="S12" s="11">
        <f t="shared" ca="1" si="0"/>
        <v>1</v>
      </c>
      <c r="T12" s="6"/>
    </row>
    <row r="13" spans="2:28" x14ac:dyDescent="0.2">
      <c r="B13" s="18"/>
      <c r="C13" s="1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ca="1" si="1"/>
        <v>0</v>
      </c>
      <c r="Q13" s="6"/>
      <c r="R13" s="11">
        <v>2</v>
      </c>
      <c r="S13" s="11">
        <f t="shared" ca="1" si="0"/>
        <v>1</v>
      </c>
      <c r="W13" s="6"/>
    </row>
    <row r="14" spans="2:28" x14ac:dyDescent="0.2">
      <c r="B14" s="2">
        <v>10</v>
      </c>
      <c r="C14" s="3" t="s">
        <v>9</v>
      </c>
      <c r="D14" s="6"/>
      <c r="E14" s="6"/>
      <c r="F14" s="6">
        <v>42825</v>
      </c>
      <c r="G14" s="12"/>
      <c r="H14" s="12"/>
      <c r="I14" s="12">
        <v>42916</v>
      </c>
      <c r="J14" s="12"/>
      <c r="K14" s="12"/>
      <c r="L14" s="12">
        <v>43008</v>
      </c>
      <c r="M14" s="12"/>
      <c r="N14" s="12"/>
      <c r="O14" s="12">
        <v>43100</v>
      </c>
      <c r="P14" s="6">
        <f t="shared" ca="1" si="1"/>
        <v>0</v>
      </c>
      <c r="Q14" s="6"/>
      <c r="R14" s="11">
        <v>1</v>
      </c>
      <c r="S14" s="11">
        <f t="shared" ca="1" si="0"/>
        <v>1</v>
      </c>
      <c r="V14" s="6"/>
      <c r="Y14" s="6"/>
      <c r="AB14" s="6"/>
    </row>
    <row r="15" spans="2:28" ht="25.5" x14ac:dyDescent="0.2">
      <c r="B15" s="2">
        <v>13</v>
      </c>
      <c r="C15" s="3" t="s">
        <v>10</v>
      </c>
      <c r="D15" s="6">
        <v>42766</v>
      </c>
      <c r="E15" s="6">
        <v>42794</v>
      </c>
      <c r="F15" s="6">
        <v>42825</v>
      </c>
      <c r="G15" s="12">
        <v>42855</v>
      </c>
      <c r="H15" s="12">
        <v>42886</v>
      </c>
      <c r="I15" s="12">
        <v>42916</v>
      </c>
      <c r="J15" s="12">
        <v>42947</v>
      </c>
      <c r="K15" s="12">
        <v>42977</v>
      </c>
      <c r="L15" s="12">
        <v>43008</v>
      </c>
      <c r="M15" s="12">
        <v>43039</v>
      </c>
      <c r="N15" s="12">
        <v>43069</v>
      </c>
      <c r="O15" s="12">
        <v>43100</v>
      </c>
      <c r="P15" s="6">
        <f t="shared" ca="1" si="1"/>
        <v>42766</v>
      </c>
      <c r="Q15" s="6"/>
      <c r="R15" s="11">
        <v>2</v>
      </c>
      <c r="S15" s="11">
        <f t="shared" ca="1" si="0"/>
        <v>2</v>
      </c>
      <c r="T15" s="6"/>
      <c r="U15" s="6"/>
      <c r="V15" s="6"/>
      <c r="W15" s="6"/>
      <c r="X15" s="6"/>
      <c r="Y15" s="6"/>
      <c r="Z15" s="6"/>
      <c r="AA15" s="6"/>
      <c r="AB15" s="6"/>
    </row>
    <row r="16" spans="2:28" x14ac:dyDescent="0.2">
      <c r="B16" s="2">
        <v>14</v>
      </c>
      <c r="C16" s="3" t="s">
        <v>11</v>
      </c>
      <c r="D16" s="6">
        <v>42766</v>
      </c>
      <c r="E16" s="6">
        <v>42794</v>
      </c>
      <c r="F16" s="6">
        <v>42825</v>
      </c>
      <c r="G16" s="12">
        <v>42855</v>
      </c>
      <c r="H16" s="12">
        <v>42886</v>
      </c>
      <c r="I16" s="12">
        <v>42916</v>
      </c>
      <c r="J16" s="12">
        <v>42947</v>
      </c>
      <c r="K16" s="12">
        <v>42977</v>
      </c>
      <c r="L16" s="12">
        <v>43008</v>
      </c>
      <c r="M16" s="12">
        <v>43039</v>
      </c>
      <c r="N16" s="12">
        <v>43069</v>
      </c>
      <c r="O16" s="12">
        <v>43100</v>
      </c>
      <c r="P16" s="6">
        <f t="shared" ca="1" si="1"/>
        <v>42766</v>
      </c>
      <c r="Q16" s="6"/>
      <c r="R16" s="11">
        <v>1</v>
      </c>
      <c r="S16" s="11">
        <f t="shared" ca="1" si="0"/>
        <v>2</v>
      </c>
      <c r="T16" s="6"/>
      <c r="U16" s="6"/>
      <c r="V16" s="6"/>
      <c r="W16" s="6"/>
      <c r="X16" s="6"/>
      <c r="Y16" s="6"/>
      <c r="Z16" s="6"/>
      <c r="AA16" s="6"/>
      <c r="AB16" s="6"/>
    </row>
    <row r="17" spans="2:28" ht="25.5" x14ac:dyDescent="0.2">
      <c r="B17" s="2">
        <v>15</v>
      </c>
      <c r="C17" s="3" t="s">
        <v>12</v>
      </c>
      <c r="D17" s="6">
        <v>42766</v>
      </c>
      <c r="E17" s="6">
        <v>42794</v>
      </c>
      <c r="F17" s="6">
        <v>42825</v>
      </c>
      <c r="G17" s="12">
        <v>42855</v>
      </c>
      <c r="H17" s="12">
        <v>42886</v>
      </c>
      <c r="I17" s="12">
        <v>42916</v>
      </c>
      <c r="J17" s="12">
        <v>42947</v>
      </c>
      <c r="K17" s="12">
        <v>42977</v>
      </c>
      <c r="L17" s="12">
        <v>43008</v>
      </c>
      <c r="M17" s="12">
        <v>43039</v>
      </c>
      <c r="N17" s="12">
        <v>43069</v>
      </c>
      <c r="O17" s="12">
        <v>43100</v>
      </c>
      <c r="P17" s="6">
        <f t="shared" ca="1" si="1"/>
        <v>42766</v>
      </c>
      <c r="Q17" s="6"/>
      <c r="R17" s="11">
        <v>2</v>
      </c>
      <c r="S17" s="11">
        <f t="shared" ca="1" si="0"/>
        <v>2</v>
      </c>
    </row>
    <row r="18" spans="2:28" x14ac:dyDescent="0.2">
      <c r="B18" s="2">
        <v>16</v>
      </c>
      <c r="C18" s="3" t="s">
        <v>13</v>
      </c>
      <c r="D18" s="6">
        <v>42766</v>
      </c>
      <c r="E18" s="6">
        <v>42794</v>
      </c>
      <c r="F18" s="6">
        <v>42825</v>
      </c>
      <c r="G18" s="12">
        <v>42855</v>
      </c>
      <c r="H18" s="12">
        <v>42886</v>
      </c>
      <c r="I18" s="12">
        <v>42916</v>
      </c>
      <c r="J18" s="12">
        <v>42947</v>
      </c>
      <c r="K18" s="12">
        <v>42977</v>
      </c>
      <c r="L18" s="12">
        <v>43008</v>
      </c>
      <c r="M18" s="12">
        <v>43039</v>
      </c>
      <c r="N18" s="12">
        <v>43069</v>
      </c>
      <c r="O18" s="12">
        <v>43100</v>
      </c>
      <c r="P18" s="6">
        <f t="shared" ca="1" si="1"/>
        <v>42766</v>
      </c>
      <c r="Q18" s="6"/>
      <c r="R18" s="11">
        <v>1</v>
      </c>
      <c r="S18" s="11">
        <f t="shared" ca="1" si="0"/>
        <v>2</v>
      </c>
      <c r="T18" s="6"/>
      <c r="U18" s="6"/>
      <c r="V18" s="6"/>
      <c r="W18" s="6"/>
      <c r="X18" s="6"/>
      <c r="Y18" s="6"/>
      <c r="Z18" s="6"/>
      <c r="AA18" s="6"/>
      <c r="AB18" s="6"/>
    </row>
    <row r="19" spans="2:28" x14ac:dyDescent="0.2">
      <c r="B19" s="2">
        <v>17</v>
      </c>
      <c r="C19" s="3" t="s">
        <v>14</v>
      </c>
      <c r="D19" s="6">
        <v>42766</v>
      </c>
      <c r="E19" s="6">
        <v>42794</v>
      </c>
      <c r="F19" s="6">
        <v>42825</v>
      </c>
      <c r="G19" s="12">
        <v>42855</v>
      </c>
      <c r="H19" s="12">
        <v>42886</v>
      </c>
      <c r="I19" s="12">
        <v>42916</v>
      </c>
      <c r="J19" s="12">
        <v>42947</v>
      </c>
      <c r="K19" s="12">
        <v>42977</v>
      </c>
      <c r="L19" s="12">
        <v>43008</v>
      </c>
      <c r="M19" s="12">
        <v>43039</v>
      </c>
      <c r="N19" s="12">
        <v>43069</v>
      </c>
      <c r="O19" s="12">
        <v>43100</v>
      </c>
      <c r="P19" s="6">
        <f t="shared" ca="1" si="1"/>
        <v>42766</v>
      </c>
      <c r="Q19" s="6"/>
      <c r="R19" s="11">
        <v>2</v>
      </c>
      <c r="S19" s="11">
        <f t="shared" ca="1" si="0"/>
        <v>2</v>
      </c>
      <c r="T19" s="6"/>
      <c r="U19" s="6"/>
      <c r="V19" s="6"/>
      <c r="W19" s="6"/>
      <c r="X19" s="6"/>
      <c r="Y19" s="6"/>
      <c r="Z19" s="6"/>
      <c r="AA19" s="6"/>
      <c r="AB19" s="6"/>
    </row>
    <row r="20" spans="2:28" ht="38.25" x14ac:dyDescent="0.2">
      <c r="B20" s="2">
        <v>18</v>
      </c>
      <c r="C20" s="3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ca="1" si="1"/>
        <v>0</v>
      </c>
      <c r="Q20" s="6"/>
      <c r="R20" s="11">
        <v>1</v>
      </c>
      <c r="S20" s="11">
        <f t="shared" ca="1" si="0"/>
        <v>1</v>
      </c>
      <c r="T20" s="6"/>
      <c r="U20" s="6"/>
      <c r="V20" s="6"/>
      <c r="W20" s="6"/>
      <c r="X20" s="6"/>
      <c r="Y20" s="6"/>
      <c r="Z20" s="6"/>
      <c r="AA20" s="6"/>
      <c r="AB20" s="6"/>
    </row>
    <row r="21" spans="2:28" x14ac:dyDescent="0.2">
      <c r="B21" s="2">
        <v>19</v>
      </c>
      <c r="C21" s="3" t="s">
        <v>16</v>
      </c>
      <c r="D21" s="6"/>
      <c r="E21" s="6"/>
      <c r="F21" s="6">
        <v>42825</v>
      </c>
      <c r="G21" s="12"/>
      <c r="H21" s="12"/>
      <c r="I21" s="12">
        <v>42916</v>
      </c>
      <c r="J21" s="12"/>
      <c r="K21" s="12"/>
      <c r="L21" s="12">
        <v>43008</v>
      </c>
      <c r="M21" s="12"/>
      <c r="N21" s="12"/>
      <c r="O21" s="12">
        <v>43100</v>
      </c>
      <c r="P21" s="6">
        <f t="shared" ca="1" si="1"/>
        <v>0</v>
      </c>
      <c r="Q21" s="6"/>
      <c r="R21" s="11">
        <v>1</v>
      </c>
      <c r="S21" s="11">
        <f t="shared" ca="1" si="0"/>
        <v>1</v>
      </c>
      <c r="V21" s="6"/>
      <c r="Y21" s="6"/>
      <c r="AB21" s="6"/>
    </row>
    <row r="22" spans="2:28" x14ac:dyDescent="0.2">
      <c r="B22" s="2">
        <v>20</v>
      </c>
      <c r="C22" s="3" t="s">
        <v>17</v>
      </c>
      <c r="D22" s="6">
        <v>42764</v>
      </c>
      <c r="E22" s="6">
        <v>42794</v>
      </c>
      <c r="F22" s="6">
        <v>42825</v>
      </c>
      <c r="G22" s="12">
        <v>42855</v>
      </c>
      <c r="H22" s="12">
        <v>42886</v>
      </c>
      <c r="I22" s="12">
        <v>42916</v>
      </c>
      <c r="J22" s="12">
        <v>42947</v>
      </c>
      <c r="K22" s="12">
        <v>42977</v>
      </c>
      <c r="L22" s="12">
        <v>43008</v>
      </c>
      <c r="M22" s="12">
        <v>43039</v>
      </c>
      <c r="N22" s="12">
        <v>43069</v>
      </c>
      <c r="O22" s="12">
        <v>43100</v>
      </c>
      <c r="P22" s="6">
        <f t="shared" ca="1" si="1"/>
        <v>42764</v>
      </c>
      <c r="Q22" s="6"/>
      <c r="R22" s="11">
        <v>1</v>
      </c>
      <c r="S22" s="11">
        <f t="shared" ca="1" si="0"/>
        <v>2</v>
      </c>
      <c r="T22" s="6"/>
      <c r="U22" s="6"/>
      <c r="V22" s="6"/>
      <c r="W22" s="6"/>
      <c r="X22" s="6"/>
      <c r="Y22" s="6"/>
      <c r="Z22" s="6"/>
      <c r="AA22" s="6"/>
      <c r="AB22" s="6"/>
    </row>
    <row r="23" spans="2:28" x14ac:dyDescent="0.2">
      <c r="B23" s="2">
        <v>21</v>
      </c>
      <c r="C23" s="16" t="s">
        <v>28</v>
      </c>
      <c r="D23" s="6">
        <v>42766</v>
      </c>
      <c r="E23" s="6">
        <v>42794</v>
      </c>
      <c r="F23" s="6">
        <v>42825</v>
      </c>
      <c r="G23" s="12">
        <v>42855</v>
      </c>
      <c r="H23" s="12">
        <v>42886</v>
      </c>
      <c r="I23" s="12">
        <v>42916</v>
      </c>
      <c r="J23" s="12">
        <v>42947</v>
      </c>
      <c r="K23" s="12">
        <v>42977</v>
      </c>
      <c r="L23" s="12">
        <v>43008</v>
      </c>
      <c r="M23" s="12">
        <v>43039</v>
      </c>
      <c r="N23" s="12">
        <v>43069</v>
      </c>
      <c r="O23" s="12">
        <v>43100</v>
      </c>
      <c r="P23" s="6">
        <v>42753</v>
      </c>
      <c r="Q23" s="6"/>
      <c r="R23" s="11">
        <v>1</v>
      </c>
      <c r="S23" s="11">
        <f t="shared" ca="1" si="0"/>
        <v>1</v>
      </c>
      <c r="T23" s="6"/>
      <c r="U23" s="6"/>
      <c r="V23" s="6"/>
      <c r="W23" s="6"/>
      <c r="X23" s="6"/>
      <c r="Y23" s="6"/>
      <c r="Z23" s="6"/>
      <c r="AA23" s="6"/>
      <c r="AB23" s="6"/>
    </row>
    <row r="24" spans="2:28" x14ac:dyDescent="0.2">
      <c r="P24" s="6"/>
      <c r="S24" s="11"/>
    </row>
  </sheetData>
  <autoFilter ref="C2:S23"/>
  <mergeCells count="4"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0"/>
  <sheetViews>
    <sheetView tabSelected="1" workbookViewId="0">
      <selection activeCell="D3" sqref="D3"/>
    </sheetView>
  </sheetViews>
  <sheetFormatPr defaultRowHeight="15" x14ac:dyDescent="0.25"/>
  <cols>
    <col min="1" max="2" width="5" style="7" customWidth="1"/>
    <col min="3" max="3" width="21.85546875" bestFit="1" customWidth="1"/>
    <col min="4" max="4" width="110.5703125" customWidth="1"/>
    <col min="5" max="5" width="13.7109375" style="7" customWidth="1"/>
  </cols>
  <sheetData>
    <row r="1" spans="1:5" x14ac:dyDescent="0.25">
      <c r="C1" s="10"/>
    </row>
    <row r="2" spans="1:5" s="15" customFormat="1" x14ac:dyDescent="0.25">
      <c r="C2" s="15" t="s">
        <v>27</v>
      </c>
      <c r="D2" s="15" t="s">
        <v>26</v>
      </c>
      <c r="E2" s="15" t="s">
        <v>22</v>
      </c>
    </row>
    <row r="3" spans="1:5" x14ac:dyDescent="0.25">
      <c r="A3" s="7">
        <v>1</v>
      </c>
      <c r="B3" s="7">
        <v>1</v>
      </c>
      <c r="C3" t="s">
        <v>18</v>
      </c>
      <c r="D3" s="13" t="str">
        <f t="array" aca="1" ref="D3" ca="1">IFERROR(INDEX(LOOKUP(ROW(Задачи!C$3:C$99),ROW(Задачи!C$3:C$99)/(Задачи!C$3:C$99&lt;&gt;""),Задачи!C$3:C$99),ROUND(MOD(SMALL(IF(Задачи!R$3:R$99&amp;Задачи!S$3:S$99=LOOKUP(,-1/A$2:A3,A$2:A3&amp;B$2:B3),TEXT(Задачи!P$3:P$99,"0;0;99999")+(ROW(Задачи!R$3:R$99)-ROW(Задачи!R$3)+1)%%),ROW()-LOOKUP(,-1/A$2:A3,ROW(A$2:A3))+1),1)/1%%,0)),"")</f>
        <v>Участие в процессе разработки и усовершенствования нормативной базы и инструментов по управлению рисками</v>
      </c>
      <c r="E3" s="14">
        <f t="array" aca="1" ref="E3" ca="1">IFERROR(INDEX(Задачи!P$3:P$99,ROUND(MOD(SMALL(IF(Задачи!R$3:R$99&amp;Задачи!S$3:S$99=LOOKUP(,-1/A$2:A3,A$2:A3&amp;B$2:B3),TEXT(Задачи!P$3:P$99,"0;0;99999")+(ROW(Задачи!R$3:R$99)-ROW(Задачи!R$3)+1)%%),ROW()-LOOKUP(,-1/A$2:A3,ROW(A$2:A3))+1),1)/1%%,0)),"")</f>
        <v>42748</v>
      </c>
    </row>
    <row r="4" spans="1:5" x14ac:dyDescent="0.25">
      <c r="D4" s="17" t="str">
        <f t="array" aca="1" ref="D4" ca="1">IFERROR(INDEX(LOOKUP(ROW(Задачи!C$3:C$99),ROW(Задачи!C$3:C$99)/(Задачи!C$3:C$99&lt;&gt;""),Задачи!C$3:C$99),ROUND(MOD(SMALL(IF(Задачи!R$3:R$99&amp;Задачи!S$3:S$99=LOOKUP(,-1/A$2:A4,A$2:A4&amp;B$2:B4),TEXT(Задачи!P$3:P$99,"0;0;99999")+(ROW(Задачи!R$3:R$99)-ROW(Задачи!R$3)+1)%%),ROW()-LOOKUP(,-1/A$2:A4,ROW(A$2:A4))+1),1)/1%%,0)),"")</f>
        <v>Данная строка идет во второй строке в листе Квадрант</v>
      </c>
      <c r="E4" s="14">
        <f t="array" aca="1" ref="E4" ca="1">IFERROR(INDEX(Задачи!P$3:P$99,ROUND(MOD(SMALL(IF(Задачи!R$3:R$99&amp;Задачи!S$3:S$99=LOOKUP(,-1/A$2:A4,A$2:A4&amp;B$2:B4),TEXT(Задачи!P$3:P$99,"0;0;99999")+(ROW(Задачи!R$3:R$99)-ROW(Задачи!R$3)+1)%%),ROW()-LOOKUP(,-1/A$2:A4,ROW(A$2:A4))+1),1)/1%%,0)),"")</f>
        <v>42753</v>
      </c>
    </row>
    <row r="5" spans="1:5" x14ac:dyDescent="0.25">
      <c r="D5" s="17" t="str">
        <f t="array" aca="1" ref="D5" ca="1">IFERROR(INDEX(LOOKUP(ROW(Задачи!C$3:C$99),ROW(Задачи!C$3:C$99)/(Задачи!C$3:C$99&lt;&gt;""),Задачи!C$3:C$99),ROUND(MOD(SMALL(IF(Задачи!R$3:R$99&amp;Задачи!S$3:S$99=LOOKUP(,-1/A$2:A5,A$2:A5&amp;B$2:B5),TEXT(Задачи!P$3:P$99,"0;0;99999")+(ROW(Задачи!R$3:R$99)-ROW(Задачи!R$3)+1)%%),ROW()-LOOKUP(,-1/A$2:A5,ROW(A$2:A5))+1),1)/1%%,0)),"")</f>
        <v>Изучение и формирование предложений по внесению изменений в нормативные документы организации, с целью эффективности функционирования СВК</v>
      </c>
      <c r="E5" s="14">
        <f t="array" aca="1" ref="E5" ca="1">IFERROR(INDEX(Задачи!P$3:P$99,ROUND(MOD(SMALL(IF(Задачи!R$3:R$99&amp;Задачи!S$3:S$99=LOOKUP(,-1/A$2:A5,A$2:A5&amp;B$2:B5),TEXT(Задачи!P$3:P$99,"0;0;99999")+(ROW(Задачи!R$3:R$99)-ROW(Задачи!R$3)+1)%%),ROW()-LOOKUP(,-1/A$2:A5,ROW(A$2:A5))+1),1)/1%%,0)),"")</f>
        <v>0</v>
      </c>
    </row>
    <row r="6" spans="1:5" x14ac:dyDescent="0.25">
      <c r="D6" s="17" t="str">
        <f t="array" aca="1" ref="D6" ca="1">IFERROR(INDEX(LOOKUP(ROW(Задачи!C$3:C$99),ROW(Задачи!C$3:C$99)/(Задачи!C$3:C$99&lt;&gt;""),Задачи!C$3:C$99),ROUND(MOD(SMALL(IF(Задачи!R$3:R$99&amp;Задачи!S$3:S$99=LOOKUP(,-1/A$2:A6,A$2:A6&amp;B$2:B6),TEXT(Задачи!P$3:P$99,"0;0;99999")+(ROW(Задачи!R$3:R$99)-ROW(Задачи!R$3)+1)%%),ROW()-LOOKUP(,-1/A$2:A6,ROW(A$2:A6))+1),1)/1%%,0)),"")</f>
        <v>Разработка контрольных точек СВК по направлению ПОД/ФТ и их усовершенствование по другим направлениям</v>
      </c>
      <c r="E6" s="14">
        <f t="array" aca="1" ref="E6" ca="1">IFERROR(INDEX(Задачи!P$3:P$99,ROUND(MOD(SMALL(IF(Задачи!R$3:R$99&amp;Задачи!S$3:S$99=LOOKUP(,-1/A$2:A6,A$2:A6&amp;B$2:B6),TEXT(Задачи!P$3:P$99,"0;0;99999")+(ROW(Задачи!R$3:R$99)-ROW(Задачи!R$3)+1)%%),ROW()-LOOKUP(,-1/A$2:A6,ROW(A$2:A6))+1),1)/1%%,0)),"")</f>
        <v>0</v>
      </c>
    </row>
    <row r="7" spans="1:5" x14ac:dyDescent="0.25">
      <c r="D7" s="17" t="str">
        <f t="array" aca="1" ref="D7" ca="1">IFERROR(INDEX(LOOKUP(ROW(Задачи!C$3:C$99),ROW(Задачи!C$3:C$99)/(Задачи!C$3:C$99&lt;&gt;""),Задачи!C$3:C$99),ROUND(MOD(SMALL(IF(Задачи!R$3:R$99&amp;Задачи!S$3:S$99=LOOKUP(,-1/A$2:A7,A$2:A7&amp;B$2:B7),TEXT(Задачи!P$3:P$99,"0;0;99999")+(ROW(Задачи!R$3:R$99)-ROW(Задачи!R$3)+1)%%),ROW()-LOOKUP(,-1/A$2:A7,ROW(A$2:A7))+1),1)/1%%,0)),"")</f>
        <v>Организация и координация процесса сопоставления карты процессов по процедуре и по факту</v>
      </c>
      <c r="E7" s="14">
        <f t="array" aca="1" ref="E7" ca="1">IFERROR(INDEX(Задачи!P$3:P$99,ROUND(MOD(SMALL(IF(Задачи!R$3:R$99&amp;Задачи!S$3:S$99=LOOKUP(,-1/A$2:A7,A$2:A7&amp;B$2:B7),TEXT(Задачи!P$3:P$99,"0;0;99999")+(ROW(Задачи!R$3:R$99)-ROW(Задачи!R$3)+1)%%),ROW()-LOOKUP(,-1/A$2:A7,ROW(A$2:A7))+1),1)/1%%,0)),"")</f>
        <v>0</v>
      </c>
    </row>
    <row r="8" spans="1:5" x14ac:dyDescent="0.25">
      <c r="D8" s="17" t="str">
        <f t="array" aca="1" ref="D8" ca="1">IFERROR(INDEX(LOOKUP(ROW(Задачи!C$3:C$99),ROW(Задачи!C$3:C$99)/(Задачи!C$3:C$99&lt;&gt;""),Задачи!C$3:C$99),ROUND(MOD(SMALL(IF(Задачи!R$3:R$99&amp;Задачи!S$3:S$99=LOOKUP(,-1/A$2:A8,A$2:A8&amp;B$2:B8),TEXT(Задачи!P$3:P$99,"0;0;99999")+(ROW(Задачи!R$3:R$99)-ROW(Задачи!R$3)+1)%%),ROW()-LOOKUP(,-1/A$2:A8,ROW(A$2:A8))+1),1)/1%%,0)),"")</f>
        <v>Разработка технического задания по автоматизации контрольных точек СВК</v>
      </c>
      <c r="E8" s="14">
        <f t="array" aca="1" ref="E8" ca="1">IFERROR(INDEX(Задачи!P$3:P$99,ROUND(MOD(SMALL(IF(Задачи!R$3:R$99&amp;Задачи!S$3:S$99=LOOKUP(,-1/A$2:A8,A$2:A8&amp;B$2:B8),TEXT(Задачи!P$3:P$99,"0;0;99999")+(ROW(Задачи!R$3:R$99)-ROW(Задачи!R$3)+1)%%),ROW()-LOOKUP(,-1/A$2:A8,ROW(A$2:A8))+1),1)/1%%,0)),"")</f>
        <v>0</v>
      </c>
    </row>
    <row r="9" spans="1:5" x14ac:dyDescent="0.25">
      <c r="D9" s="17" t="str">
        <f t="array" aca="1" ref="D9" ca="1">IFERROR(INDEX(LOOKUP(ROW(Задачи!C$3:C$99),ROW(Задачи!C$3:C$99)/(Задачи!C$3:C$99&lt;&gt;""),Задачи!C$3:C$99),ROUND(MOD(SMALL(IF(Задачи!R$3:R$99&amp;Задачи!S$3:S$99=LOOKUP(,-1/A$2:A9,A$2:A9&amp;B$2:B9),TEXT(Задачи!P$3:P$99,"0;0;99999")+(ROW(Задачи!R$3:R$99)-ROW(Задачи!R$3)+1)%%),ROW()-LOOKUP(,-1/A$2:A9,ROW(A$2:A9))+1),1)/1%%,0)),"")</f>
        <v>Тесное сотрудничество с СВА по вопросам СВК</v>
      </c>
      <c r="E9" s="14">
        <f t="array" aca="1" ref="E9" ca="1">IFERROR(INDEX(Задачи!P$3:P$99,ROUND(MOD(SMALL(IF(Задачи!R$3:R$99&amp;Задачи!S$3:S$99=LOOKUP(,-1/A$2:A9,A$2:A9&amp;B$2:B9),TEXT(Задачи!P$3:P$99,"0;0;99999")+(ROW(Задачи!R$3:R$99)-ROW(Задачи!R$3)+1)%%),ROW()-LOOKUP(,-1/A$2:A9,ROW(A$2:A9))+1),1)/1%%,0)),"")</f>
        <v>0</v>
      </c>
    </row>
    <row r="10" spans="1:5" x14ac:dyDescent="0.25">
      <c r="D10" s="17" t="str">
        <f t="array" aca="1" ref="D10" ca="1">IFERROR(INDEX(LOOKUP(ROW(Задачи!C$3:C$99),ROW(Задачи!C$3:C$99)/(Задачи!C$3:C$99&lt;&gt;""),Задачи!C$3:C$99),ROUND(MOD(SMALL(IF(Задачи!R$3:R$99&amp;Задачи!S$3:S$99=LOOKUP(,-1/A$2:A10,A$2:A10&amp;B$2:B10),TEXT(Задачи!P$3:P$99,"0;0;99999")+(ROW(Задачи!R$3:R$99)-ROW(Задачи!R$3)+1)%%),ROW()-LOOKUP(,-1/A$2:A10,ROW(A$2:A10))+1),1)/1%%,0)),"")</f>
        <v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v>
      </c>
      <c r="E10" s="14">
        <f t="array" aca="1" ref="E10" ca="1">IFERROR(INDEX(Задачи!P$3:P$99,ROUND(MOD(SMALL(IF(Задачи!R$3:R$99&amp;Задачи!S$3:S$99=LOOKUP(,-1/A$2:A10,A$2:A10&amp;B$2:B10),TEXT(Задачи!P$3:P$99,"0;0;99999")+(ROW(Задачи!R$3:R$99)-ROW(Задачи!R$3)+1)%%),ROW()-LOOKUP(,-1/A$2:A10,ROW(A$2:A10))+1),1)/1%%,0)),"")</f>
        <v>0</v>
      </c>
    </row>
    <row r="11" spans="1:5" x14ac:dyDescent="0.25">
      <c r="D11" s="17" t="str">
        <f t="array" aca="1" ref="D11" ca="1">IFERROR(INDEX(LOOKUP(ROW(Задачи!C$3:C$99),ROW(Задачи!C$3:C$99)/(Задачи!C$3:C$99&lt;&gt;""),Задачи!C$3:C$99),ROUND(MOD(SMALL(IF(Задачи!R$3:R$99&amp;Задачи!S$3:S$99=LOOKUP(,-1/A$2:A11,A$2:A11&amp;B$2:B11),TEXT(Задачи!P$3:P$99,"0;0;99999")+(ROW(Задачи!R$3:R$99)-ROW(Задачи!R$3)+1)%%),ROW()-LOOKUP(,-1/A$2:A11,ROW(A$2:A11))+1),1)/1%%,0)),"")</f>
        <v>Подготовка отчета по статусу исправления замечаний и выполнения рекомендаций СВА</v>
      </c>
      <c r="E11" s="14">
        <f t="array" aca="1" ref="E11" ca="1">IFERROR(INDEX(Задачи!P$3:P$99,ROUND(MOD(SMALL(IF(Задачи!R$3:R$99&amp;Задачи!S$3:S$99=LOOKUP(,-1/A$2:A11,A$2:A11&amp;B$2:B11),TEXT(Задачи!P$3:P$99,"0;0;99999")+(ROW(Задачи!R$3:R$99)-ROW(Задачи!R$3)+1)%%),ROW()-LOOKUP(,-1/A$2:A11,ROW(A$2:A11))+1),1)/1%%,0)),"")</f>
        <v>0</v>
      </c>
    </row>
    <row r="12" spans="1:5" x14ac:dyDescent="0.25">
      <c r="D12" s="17" t="str">
        <f t="array" aca="1" ref="D12" ca="1">IFERROR(INDEX(LOOKUP(ROW(Задачи!C$3:C$99),ROW(Задачи!C$3:C$99)/(Задачи!C$3:C$99&lt;&gt;""),Задачи!C$3:C$99),ROUND(MOD(SMALL(IF(Задачи!R$3:R$99&amp;Задачи!S$3:S$99=LOOKUP(,-1/A$2:A12,A$2:A12&amp;B$2:B12),TEXT(Задачи!P$3:P$99,"0;0;99999")+(ROW(Задачи!R$3:R$99)-ROW(Задачи!R$3)+1)%%),ROW()-LOOKUP(,-1/A$2:A12,ROW(A$2:A12))+1),1)/1%%,0)),"")</f>
        <v/>
      </c>
      <c r="E12" s="14" t="str">
        <f t="array" aca="1" ref="E12" ca="1">IFERROR(INDEX(Задачи!P$3:P$99,ROUND(MOD(SMALL(IF(Задачи!R$3:R$99&amp;Задачи!S$3:S$99=LOOKUP(,-1/A$2:A12,A$2:A12&amp;B$2:B12),TEXT(Задачи!P$3:P$99,"0;0;99999")+(ROW(Задачи!R$3:R$99)-ROW(Задачи!R$3)+1)%%),ROW()-LOOKUP(,-1/A$2:A12,ROW(A$2:A12))+1),1)/1%%,0)),"")</f>
        <v/>
      </c>
    </row>
    <row r="13" spans="1:5" x14ac:dyDescent="0.25">
      <c r="D13" s="17" t="str">
        <f t="array" aca="1" ref="D13" ca="1">IFERROR(INDEX(LOOKUP(ROW(Задачи!C$3:C$99),ROW(Задачи!C$3:C$99)/(Задачи!C$3:C$99&lt;&gt;""),Задачи!C$3:C$99),ROUND(MOD(SMALL(IF(Задачи!R$3:R$99&amp;Задачи!S$3:S$99=LOOKUP(,-1/A$2:A13,A$2:A13&amp;B$2:B13),TEXT(Задачи!P$3:P$99,"0;0;99999")+(ROW(Задачи!R$3:R$99)-ROW(Задачи!R$3)+1)%%),ROW()-LOOKUP(,-1/A$2:A13,ROW(A$2:A13))+1),1)/1%%,0)),"")</f>
        <v/>
      </c>
      <c r="E13" s="14" t="str">
        <f t="array" aca="1" ref="E13" ca="1">IFERROR(INDEX(Задачи!P$3:P$99,ROUND(MOD(SMALL(IF(Задачи!R$3:R$99&amp;Задачи!S$3:S$99=LOOKUP(,-1/A$2:A13,A$2:A13&amp;B$2:B13),TEXT(Задачи!P$3:P$99,"0;0;99999")+(ROW(Задачи!R$3:R$99)-ROW(Задачи!R$3)+1)%%),ROW()-LOOKUP(,-1/A$2:A13,ROW(A$2:A13))+1),1)/1%%,0)),"")</f>
        <v/>
      </c>
    </row>
    <row r="14" spans="1:5" x14ac:dyDescent="0.25">
      <c r="D14" s="17" t="str">
        <f t="array" aca="1" ref="D14" ca="1">IFERROR(INDEX(LOOKUP(ROW(Задачи!C$3:C$99),ROW(Задачи!C$3:C$99)/(Задачи!C$3:C$99&lt;&gt;""),Задачи!C$3:C$99),ROUND(MOD(SMALL(IF(Задачи!R$3:R$99&amp;Задачи!S$3:S$99=LOOKUP(,-1/A$2:A14,A$2:A14&amp;B$2:B14),TEXT(Задачи!P$3:P$99,"0;0;99999")+(ROW(Задачи!R$3:R$99)-ROW(Задачи!R$3)+1)%%),ROW()-LOOKUP(,-1/A$2:A14,ROW(A$2:A14))+1),1)/1%%,0)),"")</f>
        <v/>
      </c>
      <c r="E14" s="14" t="str">
        <f t="array" aca="1" ref="E14" ca="1">IFERROR(INDEX(Задачи!P$3:P$99,ROUND(MOD(SMALL(IF(Задачи!R$3:R$99&amp;Задачи!S$3:S$99=LOOKUP(,-1/A$2:A14,A$2:A14&amp;B$2:B14),TEXT(Задачи!P$3:P$99,"0;0;99999")+(ROW(Задачи!R$3:R$99)-ROW(Задачи!R$3)+1)%%),ROW()-LOOKUP(,-1/A$2:A14,ROW(A$2:A14))+1),1)/1%%,0)),"")</f>
        <v/>
      </c>
    </row>
    <row r="15" spans="1:5" x14ac:dyDescent="0.25">
      <c r="A15" s="7">
        <v>1</v>
      </c>
      <c r="B15" s="7">
        <v>2</v>
      </c>
      <c r="C15" t="s">
        <v>19</v>
      </c>
      <c r="D15" s="17" t="str">
        <f t="array" aca="1" ref="D15" ca="1">IFERROR(INDEX(LOOKUP(ROW(Задачи!C$3:C$99),ROW(Задачи!C$3:C$99)/(Задачи!C$3:C$99&lt;&gt;""),Задачи!C$3:C$99),ROUND(MOD(SMALL(IF(Задачи!R$3:R$99&amp;Задачи!S$3:S$99=LOOKUP(,-1/A$2:A15,A$2:A15&amp;B$2:B15),TEXT(Задачи!P$3:P$99,"0;0;99999")+(ROW(Задачи!R$3:R$99)-ROW(Задачи!R$3)+1)%%),ROW()-LOOKUP(,-1/A$2:A15,ROW(A$2:A15))+1),1)/1%%,0)),"")</f>
        <v>Подготовка и предоставление отчета по СВК, в согласованном формате (Excel)</v>
      </c>
      <c r="E15" s="14">
        <f t="array" aca="1" ref="E15" ca="1">IFERROR(INDEX(Задачи!P$3:P$99,ROUND(MOD(SMALL(IF(Задачи!R$3:R$99&amp;Задачи!S$3:S$99=LOOKUP(,-1/A$2:A15,A$2:A15&amp;B$2:B15),TEXT(Задачи!P$3:P$99,"0;0;99999")+(ROW(Задачи!R$3:R$99)-ROW(Задачи!R$3)+1)%%),ROW()-LOOKUP(,-1/A$2:A15,ROW(A$2:A15))+1),1)/1%%,0)),"")</f>
        <v>42764</v>
      </c>
    </row>
    <row r="16" spans="1:5" x14ac:dyDescent="0.25">
      <c r="D16" s="17" t="str">
        <f t="array" aca="1" ref="D16" ca="1">IFERROR(INDEX(LOOKUP(ROW(Задачи!C$3:C$99),ROW(Задачи!C$3:C$99)/(Задачи!C$3:C$99&lt;&gt;""),Задачи!C$3:C$99),ROUND(MOD(SMALL(IF(Задачи!R$3:R$99&amp;Задачи!S$3:S$99=LOOKUP(,-1/A$2:A16,A$2:A16&amp;B$2:B16),TEXT(Задачи!P$3:P$99,"0;0;99999")+(ROW(Задачи!R$3:R$99)-ROW(Задачи!R$3)+1)%%),ROW()-LOOKUP(,-1/A$2:A16,ROW(A$2:A16))+1),1)/1%%,0)),"")</f>
        <v>Выработка и предоставление рекомендаций по изменению ДИ вовлеченных в СВК сотрудников</v>
      </c>
      <c r="E16" s="14">
        <f t="array" aca="1" ref="E16" ca="1">IFERROR(INDEX(Задачи!P$3:P$99,ROUND(MOD(SMALL(IF(Задачи!R$3:R$99&amp;Задачи!S$3:S$99=LOOKUP(,-1/A$2:A16,A$2:A16&amp;B$2:B16),TEXT(Задачи!P$3:P$99,"0;0;99999")+(ROW(Задачи!R$3:R$99)-ROW(Задачи!R$3)+1)%%),ROW()-LOOKUP(,-1/A$2:A16,ROW(A$2:A16))+1),1)/1%%,0)),"")</f>
        <v>42765</v>
      </c>
    </row>
    <row r="17" spans="1:5" x14ac:dyDescent="0.25">
      <c r="D17" s="17" t="str">
        <f t="array" aca="1" ref="D17" ca="1">IFERROR(INDEX(LOOKUP(ROW(Задачи!C$3:C$99),ROW(Задачи!C$3:C$99)/(Задачи!C$3:C$99&lt;&gt;""),Задачи!C$3:C$99),ROUND(MOD(SMALL(IF(Задачи!R$3:R$99&amp;Задачи!S$3:S$99=LOOKUP(,-1/A$2:A17,A$2:A17&amp;B$2:B17),TEXT(Задачи!P$3:P$99,"0;0;99999")+(ROW(Задачи!R$3:R$99)-ROW(Задачи!R$3)+1)%%),ROW()-LOOKUP(,-1/A$2:A17,ROW(A$2:A17))+1),1)/1%%,0)),"")</f>
        <v>Выполнение работ по возложенным контрольным точкам СВК</v>
      </c>
      <c r="E17" s="14">
        <f t="array" aca="1" ref="E17" ca="1">IFERROR(INDEX(Задачи!P$3:P$99,ROUND(MOD(SMALL(IF(Задачи!R$3:R$99&amp;Задачи!S$3:S$99=LOOKUP(,-1/A$2:A17,A$2:A17&amp;B$2:B17),TEXT(Задачи!P$3:P$99,"0;0;99999")+(ROW(Задачи!R$3:R$99)-ROW(Задачи!R$3)+1)%%),ROW()-LOOKUP(,-1/A$2:A17,ROW(A$2:A17))+1),1)/1%%,0)),"")</f>
        <v>42766</v>
      </c>
    </row>
    <row r="18" spans="1:5" x14ac:dyDescent="0.25">
      <c r="D18" s="17" t="str">
        <f t="array" aca="1" ref="D18" ca="1">IFERROR(INDEX(LOOKUP(ROW(Задачи!C$3:C$99),ROW(Задачи!C$3:C$99)/(Задачи!C$3:C$99&lt;&gt;""),Задачи!C$3:C$99),ROUND(MOD(SMALL(IF(Задачи!R$3:R$99&amp;Задачи!S$3:S$99=LOOKUP(,-1/A$2:A18,A$2:A18&amp;B$2:B18),TEXT(Задачи!P$3:P$99,"0;0;99999")+(ROW(Задачи!R$3:R$99)-ROW(Задачи!R$3)+1)%%),ROW()-LOOKUP(,-1/A$2:A18,ROW(A$2:A18))+1),1)/1%%,0)),"")</f>
        <v>Техническая поддержка и консультационные работы для вовлеченных в СВК сотрудников.</v>
      </c>
      <c r="E18" s="14">
        <f t="array" aca="1" ref="E18" ca="1">IFERROR(INDEX(Задачи!P$3:P$99,ROUND(MOD(SMALL(IF(Задачи!R$3:R$99&amp;Задачи!S$3:S$99=LOOKUP(,-1/A$2:A18,A$2:A18&amp;B$2:B18),TEXT(Задачи!P$3:P$99,"0;0;99999")+(ROW(Задачи!R$3:R$99)-ROW(Задачи!R$3)+1)%%),ROW()-LOOKUP(,-1/A$2:A18,ROW(A$2:A18))+1),1)/1%%,0)),"")</f>
        <v>42766</v>
      </c>
    </row>
    <row r="19" spans="1:5" x14ac:dyDescent="0.25">
      <c r="D19" s="17" t="str">
        <f t="array" aca="1" ref="D19" ca="1">IFERROR(INDEX(LOOKUP(ROW(Задачи!C$3:C$99),ROW(Задачи!C$3:C$99)/(Задачи!C$3:C$99&lt;&gt;""),Задачи!C$3:C$99),ROUND(MOD(SMALL(IF(Задачи!R$3:R$99&amp;Задачи!S$3:S$99=LOOKUP(,-1/A$2:A19,A$2:A19&amp;B$2:B19),TEXT(Задачи!P$3:P$99,"0;0;99999")+(ROW(Задачи!R$3:R$99)-ROW(Задачи!R$3)+1)%%),ROW()-LOOKUP(,-1/A$2:A19,ROW(A$2:A19))+1),1)/1%%,0)),"")</f>
        <v/>
      </c>
      <c r="E19" s="14" t="str">
        <f t="array" aca="1" ref="E19" ca="1">IFERROR(INDEX(Задачи!P$3:P$99,ROUND(MOD(SMALL(IF(Задачи!R$3:R$99&amp;Задачи!S$3:S$99=LOOKUP(,-1/A$2:A19,A$2:A19&amp;B$2:B19),TEXT(Задачи!P$3:P$99,"0;0;99999")+(ROW(Задачи!R$3:R$99)-ROW(Задачи!R$3)+1)%%),ROW()-LOOKUP(,-1/A$2:A19,ROW(A$2:A19))+1),1)/1%%,0)),"")</f>
        <v/>
      </c>
    </row>
    <row r="20" spans="1:5" x14ac:dyDescent="0.25">
      <c r="D20" s="17" t="str">
        <f t="array" aca="1" ref="D20" ca="1">IFERROR(INDEX(LOOKUP(ROW(Задачи!C$3:C$99),ROW(Задачи!C$3:C$99)/(Задачи!C$3:C$99&lt;&gt;""),Задачи!C$3:C$99),ROUND(MOD(SMALL(IF(Задачи!R$3:R$99&amp;Задачи!S$3:S$99=LOOKUP(,-1/A$2:A20,A$2:A20&amp;B$2:B20),TEXT(Задачи!P$3:P$99,"0;0;99999")+(ROW(Задачи!R$3:R$99)-ROW(Задачи!R$3)+1)%%),ROW()-LOOKUP(,-1/A$2:A20,ROW(A$2:A20))+1),1)/1%%,0)),"")</f>
        <v/>
      </c>
      <c r="E20" s="14" t="str">
        <f t="array" aca="1" ref="E20" ca="1">IFERROR(INDEX(Задачи!P$3:P$99,ROUND(MOD(SMALL(IF(Задачи!R$3:R$99&amp;Задачи!S$3:S$99=LOOKUP(,-1/A$2:A20,A$2:A20&amp;B$2:B20),TEXT(Задачи!P$3:P$99,"0;0;99999")+(ROW(Задачи!R$3:R$99)-ROW(Задачи!R$3)+1)%%),ROW()-LOOKUP(,-1/A$2:A20,ROW(A$2:A20))+1),1)/1%%,0)),"")</f>
        <v/>
      </c>
    </row>
    <row r="21" spans="1:5" x14ac:dyDescent="0.25">
      <c r="D21" s="17" t="str">
        <f t="array" aca="1" ref="D21" ca="1">IFERROR(INDEX(LOOKUP(ROW(Задачи!C$3:C$99),ROW(Задачи!C$3:C$99)/(Задачи!C$3:C$99&lt;&gt;""),Задачи!C$3:C$99),ROUND(MOD(SMALL(IF(Задачи!R$3:R$99&amp;Задачи!S$3:S$99=LOOKUP(,-1/A$2:A21,A$2:A21&amp;B$2:B21),TEXT(Задачи!P$3:P$99,"0;0;99999")+(ROW(Задачи!R$3:R$99)-ROW(Задачи!R$3)+1)%%),ROW()-LOOKUP(,-1/A$2:A21,ROW(A$2:A21))+1),1)/1%%,0)),"")</f>
        <v/>
      </c>
      <c r="E21" s="14" t="str">
        <f t="array" aca="1" ref="E21" ca="1">IFERROR(INDEX(Задачи!P$3:P$99,ROUND(MOD(SMALL(IF(Задачи!R$3:R$99&amp;Задачи!S$3:S$99=LOOKUP(,-1/A$2:A21,A$2:A21&amp;B$2:B21),TEXT(Задачи!P$3:P$99,"0;0;99999")+(ROW(Задачи!R$3:R$99)-ROW(Задачи!R$3)+1)%%),ROW()-LOOKUP(,-1/A$2:A21,ROW(A$2:A21))+1),1)/1%%,0)),"")</f>
        <v/>
      </c>
    </row>
    <row r="22" spans="1:5" x14ac:dyDescent="0.25">
      <c r="D22" s="17" t="str">
        <f t="array" aca="1" ref="D22" ca="1">IFERROR(INDEX(LOOKUP(ROW(Задачи!C$3:C$99),ROW(Задачи!C$3:C$99)/(Задачи!C$3:C$99&lt;&gt;""),Задачи!C$3:C$99),ROUND(MOD(SMALL(IF(Задачи!R$3:R$99&amp;Задачи!S$3:S$99=LOOKUP(,-1/A$2:A22,A$2:A22&amp;B$2:B22),TEXT(Задачи!P$3:P$99,"0;0;99999")+(ROW(Задачи!R$3:R$99)-ROW(Задачи!R$3)+1)%%),ROW()-LOOKUP(,-1/A$2:A22,ROW(A$2:A22))+1),1)/1%%,0)),"")</f>
        <v/>
      </c>
      <c r="E22" s="14" t="str">
        <f t="array" aca="1" ref="E22" ca="1">IFERROR(INDEX(Задачи!P$3:P$99,ROUND(MOD(SMALL(IF(Задачи!R$3:R$99&amp;Задачи!S$3:S$99=LOOKUP(,-1/A$2:A22,A$2:A22&amp;B$2:B22),TEXT(Задачи!P$3:P$99,"0;0;99999")+(ROW(Задачи!R$3:R$99)-ROW(Задачи!R$3)+1)%%),ROW()-LOOKUP(,-1/A$2:A22,ROW(A$2:A22))+1),1)/1%%,0)),"")</f>
        <v/>
      </c>
    </row>
    <row r="23" spans="1:5" x14ac:dyDescent="0.25">
      <c r="D23" s="17" t="str">
        <f t="array" aca="1" ref="D23" ca="1">IFERROR(INDEX(LOOKUP(ROW(Задачи!C$3:C$99),ROW(Задачи!C$3:C$99)/(Задачи!C$3:C$99&lt;&gt;""),Задачи!C$3:C$99),ROUND(MOD(SMALL(IF(Задачи!R$3:R$99&amp;Задачи!S$3:S$99=LOOKUP(,-1/A$2:A23,A$2:A23&amp;B$2:B23),TEXT(Задачи!P$3:P$99,"0;0;99999")+(ROW(Задачи!R$3:R$99)-ROW(Задачи!R$3)+1)%%),ROW()-LOOKUP(,-1/A$2:A23,ROW(A$2:A23))+1),1)/1%%,0)),"")</f>
        <v/>
      </c>
      <c r="E23" s="14" t="str">
        <f t="array" aca="1" ref="E23" ca="1">IFERROR(INDEX(Задачи!P$3:P$99,ROUND(MOD(SMALL(IF(Задачи!R$3:R$99&amp;Задачи!S$3:S$99=LOOKUP(,-1/A$2:A23,A$2:A23&amp;B$2:B23),TEXT(Задачи!P$3:P$99,"0;0;99999")+(ROW(Задачи!R$3:R$99)-ROW(Задачи!R$3)+1)%%),ROW()-LOOKUP(,-1/A$2:A23,ROW(A$2:A23))+1),1)/1%%,0)),"")</f>
        <v/>
      </c>
    </row>
    <row r="24" spans="1:5" x14ac:dyDescent="0.25">
      <c r="A24" s="7">
        <v>2</v>
      </c>
      <c r="B24" s="7">
        <v>1</v>
      </c>
      <c r="C24" t="s">
        <v>20</v>
      </c>
      <c r="D24" s="17" t="str">
        <f t="array" aca="1" ref="D24" ca="1">IFERROR(INDEX(LOOKUP(ROW(Задачи!C$3:C$99),ROW(Задачи!C$3:C$99)/(Задачи!C$3:C$99&lt;&gt;""),Задачи!C$3:C$99),ROUND(MOD(SMALL(IF(Задачи!R$3:R$99&amp;Задачи!S$3:S$99=LOOKUP(,-1/A$2:A24,A$2:A24&amp;B$2:B24),TEXT(Задачи!P$3:P$99,"0;0;99999")+(ROW(Задачи!R$3:R$99)-ROW(Задачи!R$3)+1)%%),ROW()-LOOKUP(,-1/A$2:A24,ROW(A$2:A24))+1),1)/1%%,0)),"")</f>
        <v>Разработка Положения СВК</v>
      </c>
      <c r="E24" s="14">
        <f t="array" aca="1" ref="E24" ca="1">IFERROR(INDEX(Задачи!P$3:P$99,ROUND(MOD(SMALL(IF(Задачи!R$3:R$99&amp;Задачи!S$3:S$99=LOOKUP(,-1/A$2:A24,A$2:A24&amp;B$2:B24),TEXT(Задачи!P$3:P$99,"0;0;99999")+(ROW(Задачи!R$3:R$99)-ROW(Задачи!R$3)+1)%%),ROW()-LOOKUP(,-1/A$2:A24,ROW(A$2:A24))+1),1)/1%%,0)),"")</f>
        <v>0</v>
      </c>
    </row>
    <row r="25" spans="1:5" x14ac:dyDescent="0.25">
      <c r="D25" s="17" t="str">
        <f t="array" aca="1" ref="D25" ca="1">IFERROR(INDEX(LOOKUP(ROW(Задачи!C$3:C$99),ROW(Задачи!C$3:C$99)/(Задачи!C$3:C$99&lt;&gt;""),Задачи!C$3:C$99),ROUND(MOD(SMALL(IF(Задачи!R$3:R$99&amp;Задачи!S$3:S$99=LOOKUP(,-1/A$2:A25,A$2:A25&amp;B$2:B25),TEXT(Задачи!P$3:P$99,"0;0;99999")+(ROW(Задачи!R$3:R$99)-ROW(Задачи!R$3)+1)%%),ROW()-LOOKUP(,-1/A$2:A25,ROW(A$2:A25))+1),1)/1%%,0)),"")</f>
        <v>Организация и координация процесса сопоставления карты процессов по процедуре и по факту</v>
      </c>
      <c r="E25" s="14">
        <f t="array" aca="1" ref="E25" ca="1">IFERROR(INDEX(Задачи!P$3:P$99,ROUND(MOD(SMALL(IF(Задачи!R$3:R$99&amp;Задачи!S$3:S$99=LOOKUP(,-1/A$2:A25,A$2:A25&amp;B$2:B25),TEXT(Задачи!P$3:P$99,"0;0;99999")+(ROW(Задачи!R$3:R$99)-ROW(Задачи!R$3)+1)%%),ROW()-LOOKUP(,-1/A$2:A25,ROW(A$2:A25))+1),1)/1%%,0)),"")</f>
        <v>0</v>
      </c>
    </row>
    <row r="26" spans="1:5" x14ac:dyDescent="0.25">
      <c r="D26" s="17" t="str">
        <f t="array" aca="1" ref="D26" ca="1">IFERROR(INDEX(LOOKUP(ROW(Задачи!C$3:C$99),ROW(Задачи!C$3:C$99)/(Задачи!C$3:C$99&lt;&gt;""),Задачи!C$3:C$99),ROUND(MOD(SMALL(IF(Задачи!R$3:R$99&amp;Задачи!S$3:S$99=LOOKUP(,-1/A$2:A26,A$2:A26&amp;B$2:B26),TEXT(Задачи!P$3:P$99,"0;0;99999")+(ROW(Задачи!R$3:R$99)-ROW(Задачи!R$3)+1)%%),ROW()-LOOKUP(,-1/A$2:A26,ROW(A$2:A26))+1),1)/1%%,0)),"")</f>
        <v>Разработка технического задания по автоматизации контрольных точек СВК</v>
      </c>
      <c r="E26" s="14">
        <f t="array" aca="1" ref="E26" ca="1">IFERROR(INDEX(Задачи!P$3:P$99,ROUND(MOD(SMALL(IF(Задачи!R$3:R$99&amp;Задачи!S$3:S$99=LOOKUP(,-1/A$2:A26,A$2:A26&amp;B$2:B26),TEXT(Задачи!P$3:P$99,"0;0;99999")+(ROW(Задачи!R$3:R$99)-ROW(Задачи!R$3)+1)%%),ROW()-LOOKUP(,-1/A$2:A26,ROW(A$2:A26))+1),1)/1%%,0)),"")</f>
        <v>0</v>
      </c>
    </row>
    <row r="27" spans="1:5" x14ac:dyDescent="0.25">
      <c r="D27" s="17" t="str">
        <f t="array" aca="1" ref="D27" ca="1">IFERROR(INDEX(LOOKUP(ROW(Задачи!C$3:C$99),ROW(Задачи!C$3:C$99)/(Задачи!C$3:C$99&lt;&gt;""),Задачи!C$3:C$99),ROUND(MOD(SMALL(IF(Задачи!R$3:R$99&amp;Задачи!S$3:S$99=LOOKUP(,-1/A$2:A27,A$2:A27&amp;B$2:B27),TEXT(Задачи!P$3:P$99,"0;0;99999")+(ROW(Задачи!R$3:R$99)-ROW(Задачи!R$3)+1)%%),ROW()-LOOKUP(,-1/A$2:A27,ROW(A$2:A27))+1),1)/1%%,0)),"")</f>
        <v/>
      </c>
      <c r="E27" s="14" t="str">
        <f t="array" aca="1" ref="E27" ca="1">IFERROR(INDEX(Задачи!P$3:P$99,ROUND(MOD(SMALL(IF(Задачи!R$3:R$99&amp;Задачи!S$3:S$99=LOOKUP(,-1/A$2:A27,A$2:A27&amp;B$2:B27),TEXT(Задачи!P$3:P$99,"0;0;99999")+(ROW(Задачи!R$3:R$99)-ROW(Задачи!R$3)+1)%%),ROW()-LOOKUP(,-1/A$2:A27,ROW(A$2:A27))+1),1)/1%%,0)),"")</f>
        <v/>
      </c>
    </row>
    <row r="28" spans="1:5" x14ac:dyDescent="0.25">
      <c r="D28" s="17" t="str">
        <f t="array" aca="1" ref="D28" ca="1">IFERROR(INDEX(LOOKUP(ROW(Задачи!C$3:C$99),ROW(Задачи!C$3:C$99)/(Задачи!C$3:C$99&lt;&gt;""),Задачи!C$3:C$99),ROUND(MOD(SMALL(IF(Задачи!R$3:R$99&amp;Задачи!S$3:S$99=LOOKUP(,-1/A$2:A28,A$2:A28&amp;B$2:B28),TEXT(Задачи!P$3:P$99,"0;0;99999")+(ROW(Задачи!R$3:R$99)-ROW(Задачи!R$3)+1)%%),ROW()-LOOKUP(,-1/A$2:A28,ROW(A$2:A28))+1),1)/1%%,0)),"")</f>
        <v/>
      </c>
      <c r="E28" s="14" t="str">
        <f t="array" aca="1" ref="E28" ca="1">IFERROR(INDEX(Задачи!P$3:P$99,ROUND(MOD(SMALL(IF(Задачи!R$3:R$99&amp;Задачи!S$3:S$99=LOOKUP(,-1/A$2:A28,A$2:A28&amp;B$2:B28),TEXT(Задачи!P$3:P$99,"0;0;99999")+(ROW(Задачи!R$3:R$99)-ROW(Задачи!R$3)+1)%%),ROW()-LOOKUP(,-1/A$2:A28,ROW(A$2:A28))+1),1)/1%%,0)),"")</f>
        <v/>
      </c>
    </row>
    <row r="29" spans="1:5" x14ac:dyDescent="0.25">
      <c r="D29" s="17" t="str">
        <f t="array" aca="1" ref="D29" ca="1">IFERROR(INDEX(LOOKUP(ROW(Задачи!C$3:C$99),ROW(Задачи!C$3:C$99)/(Задачи!C$3:C$99&lt;&gt;""),Задачи!C$3:C$99),ROUND(MOD(SMALL(IF(Задачи!R$3:R$99&amp;Задачи!S$3:S$99=LOOKUP(,-1/A$2:A29,A$2:A29&amp;B$2:B29),TEXT(Задачи!P$3:P$99,"0;0;99999")+(ROW(Задачи!R$3:R$99)-ROW(Задачи!R$3)+1)%%),ROW()-LOOKUP(,-1/A$2:A29,ROW(A$2:A29))+1),1)/1%%,0)),"")</f>
        <v/>
      </c>
      <c r="E29" s="14" t="str">
        <f t="array" aca="1" ref="E29" ca="1">IFERROR(INDEX(Задачи!P$3:P$99,ROUND(MOD(SMALL(IF(Задачи!R$3:R$99&amp;Задачи!S$3:S$99=LOOKUP(,-1/A$2:A29,A$2:A29&amp;B$2:B29),TEXT(Задачи!P$3:P$99,"0;0;99999")+(ROW(Задачи!R$3:R$99)-ROW(Задачи!R$3)+1)%%),ROW()-LOOKUP(,-1/A$2:A29,ROW(A$2:A29))+1),1)/1%%,0)),"")</f>
        <v/>
      </c>
    </row>
    <row r="30" spans="1:5" x14ac:dyDescent="0.25">
      <c r="D30" s="17" t="str">
        <f t="array" aca="1" ref="D30" ca="1">IFERROR(INDEX(LOOKUP(ROW(Задачи!C$3:C$99),ROW(Задачи!C$3:C$99)/(Задачи!C$3:C$99&lt;&gt;""),Задачи!C$3:C$99),ROUND(MOD(SMALL(IF(Задачи!R$3:R$99&amp;Задачи!S$3:S$99=LOOKUP(,-1/A$2:A30,A$2:A30&amp;B$2:B30),TEXT(Задачи!P$3:P$99,"0;0;99999")+(ROW(Задачи!R$3:R$99)-ROW(Задачи!R$3)+1)%%),ROW()-LOOKUP(,-1/A$2:A30,ROW(A$2:A30))+1),1)/1%%,0)),"")</f>
        <v/>
      </c>
      <c r="E30" s="14" t="str">
        <f t="array" aca="1" ref="E30" ca="1">IFERROR(INDEX(Задачи!P$3:P$99,ROUND(MOD(SMALL(IF(Задачи!R$3:R$99&amp;Задачи!S$3:S$99=LOOKUP(,-1/A$2:A30,A$2:A30&amp;B$2:B30),TEXT(Задачи!P$3:P$99,"0;0;99999")+(ROW(Задачи!R$3:R$99)-ROW(Задачи!R$3)+1)%%),ROW()-LOOKUP(,-1/A$2:A30,ROW(A$2:A30))+1),1)/1%%,0)),"")</f>
        <v/>
      </c>
    </row>
    <row r="31" spans="1:5" x14ac:dyDescent="0.25">
      <c r="D31" s="17" t="str">
        <f t="array" aca="1" ref="D31" ca="1">IFERROR(INDEX(LOOKUP(ROW(Задачи!C$3:C$99),ROW(Задачи!C$3:C$99)/(Задачи!C$3:C$99&lt;&gt;""),Задачи!C$3:C$99),ROUND(MOD(SMALL(IF(Задачи!R$3:R$99&amp;Задачи!S$3:S$99=LOOKUP(,-1/A$2:A31,A$2:A31&amp;B$2:B31),TEXT(Задачи!P$3:P$99,"0;0;99999")+(ROW(Задачи!R$3:R$99)-ROW(Задачи!R$3)+1)%%),ROW()-LOOKUP(,-1/A$2:A31,ROW(A$2:A31))+1),1)/1%%,0)),"")</f>
        <v/>
      </c>
      <c r="E31" s="14" t="str">
        <f t="array" aca="1" ref="E31" ca="1">IFERROR(INDEX(Задачи!P$3:P$99,ROUND(MOD(SMALL(IF(Задачи!R$3:R$99&amp;Задачи!S$3:S$99=LOOKUP(,-1/A$2:A31,A$2:A31&amp;B$2:B31),TEXT(Задачи!P$3:P$99,"0;0;99999")+(ROW(Задачи!R$3:R$99)-ROW(Задачи!R$3)+1)%%),ROW()-LOOKUP(,-1/A$2:A31,ROW(A$2:A31))+1),1)/1%%,0)),"")</f>
        <v/>
      </c>
    </row>
    <row r="32" spans="1:5" x14ac:dyDescent="0.25">
      <c r="D32" s="17" t="str">
        <f t="array" aca="1" ref="D32" ca="1">IFERROR(INDEX(LOOKUP(ROW(Задачи!C$3:C$99),ROW(Задачи!C$3:C$99)/(Задачи!C$3:C$99&lt;&gt;""),Задачи!C$3:C$99),ROUND(MOD(SMALL(IF(Задачи!R$3:R$99&amp;Задачи!S$3:S$99=LOOKUP(,-1/A$2:A32,A$2:A32&amp;B$2:B32),TEXT(Задачи!P$3:P$99,"0;0;99999")+(ROW(Задачи!R$3:R$99)-ROW(Задачи!R$3)+1)%%),ROW()-LOOKUP(,-1/A$2:A32,ROW(A$2:A32))+1),1)/1%%,0)),"")</f>
        <v/>
      </c>
      <c r="E32" s="14" t="str">
        <f t="array" aca="1" ref="E32" ca="1">IFERROR(INDEX(Задачи!P$3:P$99,ROUND(MOD(SMALL(IF(Задачи!R$3:R$99&amp;Задачи!S$3:S$99=LOOKUP(,-1/A$2:A32,A$2:A32&amp;B$2:B32),TEXT(Задачи!P$3:P$99,"0;0;99999")+(ROW(Задачи!R$3:R$99)-ROW(Задачи!R$3)+1)%%),ROW()-LOOKUP(,-1/A$2:A32,ROW(A$2:A32))+1),1)/1%%,0)),"")</f>
        <v/>
      </c>
    </row>
    <row r="33" spans="1:5" x14ac:dyDescent="0.25">
      <c r="A33" s="7">
        <v>2</v>
      </c>
      <c r="B33" s="7">
        <v>2</v>
      </c>
      <c r="C33" t="s">
        <v>21</v>
      </c>
      <c r="D33" s="17" t="str">
        <f t="array" aca="1" ref="D33" ca="1">IFERROR(INDEX(LOOKUP(ROW(Задачи!C$3:C$99),ROW(Задачи!C$3:C$99)/(Задачи!C$3:C$99&lt;&gt;""),Задачи!C$3:C$99),ROUND(MOD(SMALL(IF(Задачи!R$3:R$99&amp;Задачи!S$3:S$99=LOOKUP(,-1/A$2:A33,A$2:A33&amp;B$2:B33),TEXT(Задачи!P$3:P$99,"0;0;99999")+(ROW(Задачи!R$3:R$99)-ROW(Задачи!R$3)+1)%%),ROW()-LOOKUP(,-1/A$2:A33,ROW(A$2:A33))+1),1)/1%%,0)),"")</f>
        <v>Координирование выполнения работ по СВК со стороны вовлеченных сотрудников по филиалам и Головного офиса</v>
      </c>
      <c r="E33" s="14">
        <f t="array" aca="1" ref="E33" ca="1">IFERROR(INDEX(Задачи!P$3:P$99,ROUND(MOD(SMALL(IF(Задачи!R$3:R$99&amp;Задачи!S$3:S$99=LOOKUP(,-1/A$2:A33,A$2:A33&amp;B$2:B33),TEXT(Задачи!P$3:P$99,"0;0;99999")+(ROW(Задачи!R$3:R$99)-ROW(Задачи!R$3)+1)%%),ROW()-LOOKUP(,-1/A$2:A33,ROW(A$2:A33))+1),1)/1%%,0)),"")</f>
        <v>42766</v>
      </c>
    </row>
    <row r="34" spans="1:5" x14ac:dyDescent="0.25">
      <c r="D34" s="17" t="str">
        <f t="array" aca="1" ref="D34" ca="1">IFERROR(INDEX(LOOKUP(ROW(Задачи!C$3:C$99),ROW(Задачи!C$3:C$99)/(Задачи!C$3:C$99&lt;&gt;""),Задачи!C$3:C$99),ROUND(MOD(SMALL(IF(Задачи!R$3:R$99&amp;Задачи!S$3:S$99=LOOKUP(,-1/A$2:A34,A$2:A34&amp;B$2:B34),TEXT(Задачи!P$3:P$99,"0;0;99999")+(ROW(Задачи!R$3:R$99)-ROW(Задачи!R$3)+1)%%),ROW()-LOOKUP(,-1/A$2:A34,ROW(A$2:A34))+1),1)/1%%,0)),"")</f>
        <v>Поддержание карты процессов в актуальном режиме по всем направлениям основной и хозяйственной деятельности</v>
      </c>
      <c r="E34" s="14">
        <f t="array" aca="1" ref="E34" ca="1">IFERROR(INDEX(Задачи!P$3:P$99,ROUND(MOD(SMALL(IF(Задачи!R$3:R$99&amp;Задачи!S$3:S$99=LOOKUP(,-1/A$2:A34,A$2:A34&amp;B$2:B34),TEXT(Задачи!P$3:P$99,"0;0;99999")+(ROW(Задачи!R$3:R$99)-ROW(Задачи!R$3)+1)%%),ROW()-LOOKUP(,-1/A$2:A34,ROW(A$2:A34))+1),1)/1%%,0)),"")</f>
        <v>42766</v>
      </c>
    </row>
    <row r="35" spans="1:5" x14ac:dyDescent="0.25">
      <c r="D35" s="17" t="str">
        <f t="array" aca="1" ref="D35" ca="1">IFERROR(INDEX(LOOKUP(ROW(Задачи!C$3:C$99),ROW(Задачи!C$3:C$99)/(Задачи!C$3:C$99&lt;&gt;""),Задачи!C$3:C$99),ROUND(MOD(SMALL(IF(Задачи!R$3:R$99&amp;Задачи!S$3:S$99=LOOKUP(,-1/A$2:A35,A$2:A35&amp;B$2:B35),TEXT(Задачи!P$3:P$99,"0;0;99999")+(ROW(Задачи!R$3:R$99)-ROW(Задачи!R$3)+1)%%),ROW()-LOOKUP(,-1/A$2:A35,ROW(A$2:A35))+1),1)/1%%,0)),"")</f>
        <v>Послед контроль над исполнением планов мероприятий по устранению замечаний и реализации рекомендаций СВА</v>
      </c>
      <c r="E35" s="14">
        <f t="array" aca="1" ref="E35" ca="1">IFERROR(INDEX(Задачи!P$3:P$99,ROUND(MOD(SMALL(IF(Задачи!R$3:R$99&amp;Задачи!S$3:S$99=LOOKUP(,-1/A$2:A35,A$2:A35&amp;B$2:B35),TEXT(Задачи!P$3:P$99,"0;0;99999")+(ROW(Задачи!R$3:R$99)-ROW(Задачи!R$3)+1)%%),ROW()-LOOKUP(,-1/A$2:A35,ROW(A$2:A35))+1),1)/1%%,0)),"")</f>
        <v>42766</v>
      </c>
    </row>
    <row r="36" spans="1:5" x14ac:dyDescent="0.25">
      <c r="D36" s="17" t="str">
        <f t="array" aca="1" ref="D36" ca="1">IFERROR(INDEX(LOOKUP(ROW(Задачи!C$3:C$99),ROW(Задачи!C$3:C$99)/(Задачи!C$3:C$99&lt;&gt;""),Задачи!C$3:C$99),ROUND(MOD(SMALL(IF(Задачи!R$3:R$99&amp;Задачи!S$3:S$99=LOOKUP(,-1/A$2:A36,A$2:A36&amp;B$2:B36),TEXT(Задачи!P$3:P$99,"0;0;99999")+(ROW(Задачи!R$3:R$99)-ROW(Задачи!R$3)+1)%%),ROW()-LOOKUP(,-1/A$2:A36,ROW(A$2:A36))+1),1)/1%%,0)),"")</f>
        <v>Проведения анализов и предоставления заключений по открываемым, закрываемым и реорганизуемым подразделениям</v>
      </c>
      <c r="E36" s="14">
        <f t="array" aca="1" ref="E36" ca="1">IFERROR(INDEX(Задачи!P$3:P$99,ROUND(MOD(SMALL(IF(Задачи!R$3:R$99&amp;Задачи!S$3:S$99=LOOKUP(,-1/A$2:A36,A$2:A36&amp;B$2:B36),TEXT(Задачи!P$3:P$99,"0;0;99999")+(ROW(Задачи!R$3:R$99)-ROW(Задачи!R$3)+1)%%),ROW()-LOOKUP(,-1/A$2:A36,ROW(A$2:A36))+1),1)/1%%,0)),"")</f>
        <v>42766</v>
      </c>
    </row>
    <row r="37" spans="1:5" x14ac:dyDescent="0.25">
      <c r="D37" s="17" t="str">
        <f t="array" aca="1" ref="D37" ca="1">IFERROR(INDEX(LOOKUP(ROW(Задачи!C$3:C$99),ROW(Задачи!C$3:C$99)/(Задачи!C$3:C$99&lt;&gt;""),Задачи!C$3:C$99),ROUND(MOD(SMALL(IF(Задачи!R$3:R$99&amp;Задачи!S$3:S$99=LOOKUP(,-1/A$2:A37,A$2:A37&amp;B$2:B37),TEXT(Задачи!P$3:P$99,"0;0;99999")+(ROW(Задачи!R$3:R$99)-ROW(Задачи!R$3)+1)%%),ROW()-LOOKUP(,-1/A$2:A37,ROW(A$2:A37))+1),1)/1%%,0)),"")</f>
        <v>Выезды в подразделения для совместной работы с вовлеченными в СВК сотрудниками</v>
      </c>
      <c r="E37" s="14">
        <f t="array" aca="1" ref="E37" ca="1">IFERROR(INDEX(Задачи!P$3:P$99,ROUND(MOD(SMALL(IF(Задачи!R$3:R$99&amp;Задачи!S$3:S$99=LOOKUP(,-1/A$2:A37,A$2:A37&amp;B$2:B37),TEXT(Задачи!P$3:P$99,"0;0;99999")+(ROW(Задачи!R$3:R$99)-ROW(Задачи!R$3)+1)%%),ROW()-LOOKUP(,-1/A$2:A37,ROW(A$2:A37))+1),1)/1%%,0)),"")</f>
        <v>42766</v>
      </c>
    </row>
    <row r="38" spans="1:5" x14ac:dyDescent="0.25">
      <c r="D38" s="17" t="str">
        <f t="array" aca="1" ref="D38" ca="1">IFERROR(INDEX(LOOKUP(ROW(Задачи!C$3:C$99),ROW(Задачи!C$3:C$99)/(Задачи!C$3:C$99&lt;&gt;""),Задачи!C$3:C$99),ROUND(MOD(SMALL(IF(Задачи!R$3:R$99&amp;Задачи!S$3:S$99=LOOKUP(,-1/A$2:A38,A$2:A38&amp;B$2:B38),TEXT(Задачи!P$3:P$99,"0;0;99999")+(ROW(Задачи!R$3:R$99)-ROW(Задачи!R$3)+1)%%),ROW()-LOOKUP(,-1/A$2:A38,ROW(A$2:A38))+1),1)/1%%,0)),"")</f>
        <v/>
      </c>
      <c r="E38" s="14" t="str">
        <f t="array" aca="1" ref="E38" ca="1">IFERROR(INDEX(Задачи!P$3:P$99,ROUND(MOD(SMALL(IF(Задачи!R$3:R$99&amp;Задачи!S$3:S$99=LOOKUP(,-1/A$2:A38,A$2:A38&amp;B$2:B38),TEXT(Задачи!P$3:P$99,"0;0;99999")+(ROW(Задачи!R$3:R$99)-ROW(Задачи!R$3)+1)%%),ROW()-LOOKUP(,-1/A$2:A38,ROW(A$2:A38))+1),1)/1%%,0)),"")</f>
        <v/>
      </c>
    </row>
    <row r="39" spans="1:5" x14ac:dyDescent="0.25">
      <c r="D39" s="17" t="str">
        <f t="array" aca="1" ref="D39" ca="1">IFERROR(INDEX(LOOKUP(ROW(Задачи!C$3:C$99),ROW(Задачи!C$3:C$99)/(Задачи!C$3:C$99&lt;&gt;""),Задачи!C$3:C$99),ROUND(MOD(SMALL(IF(Задачи!R$3:R$99&amp;Задачи!S$3:S$99=LOOKUP(,-1/A$2:A39,A$2:A39&amp;B$2:B39),TEXT(Задачи!P$3:P$99,"0;0;99999")+(ROW(Задачи!R$3:R$99)-ROW(Задачи!R$3)+1)%%),ROW()-LOOKUP(,-1/A$2:A39,ROW(A$2:A39))+1),1)/1%%,0)),"")</f>
        <v/>
      </c>
      <c r="E39" s="14" t="str">
        <f t="array" aca="1" ref="E39" ca="1">IFERROR(INDEX(Задачи!P$3:P$99,ROUND(MOD(SMALL(IF(Задачи!R$3:R$99&amp;Задачи!S$3:S$99=LOOKUP(,-1/A$2:A39,A$2:A39&amp;B$2:B39),TEXT(Задачи!P$3:P$99,"0;0;99999")+(ROW(Задачи!R$3:R$99)-ROW(Задачи!R$3)+1)%%),ROW()-LOOKUP(,-1/A$2:A39,ROW(A$2:A39))+1),1)/1%%,0)),"")</f>
        <v/>
      </c>
    </row>
    <row r="40" spans="1:5" x14ac:dyDescent="0.25">
      <c r="D40" s="17" t="str">
        <f t="array" aca="1" ref="D40" ca="1">IFERROR(INDEX(LOOKUP(ROW(Задачи!C$3:C$99),ROW(Задачи!C$3:C$99)/(Задачи!C$3:C$99&lt;&gt;""),Задачи!C$3:C$99),ROUND(MOD(SMALL(IF(Задачи!R$3:R$99&amp;Задачи!S$3:S$99=LOOKUP(,-1/A$2:A40,A$2:A40&amp;B$2:B40),TEXT(Задачи!P$3:P$99,"0;0;99999")+(ROW(Задачи!R$3:R$99)-ROW(Задачи!R$3)+1)%%),ROW()-LOOKUP(,-1/A$2:A40,ROW(A$2:A40))+1),1)/1%%,0)),"")</f>
        <v/>
      </c>
      <c r="E40" s="14" t="str">
        <f t="array" aca="1" ref="E40" ca="1">IFERROR(INDEX(Задачи!P$3:P$99,ROUND(MOD(SMALL(IF(Задачи!R$3:R$99&amp;Задачи!S$3:S$99=LOOKUP(,-1/A$2:A40,A$2:A40&amp;B$2:B40),TEXT(Задачи!P$3:P$99,"0;0;99999")+(ROW(Задачи!R$3:R$99)-ROW(Задачи!R$3)+1)%%),ROW()-LOOKUP(,-1/A$2:A40,ROW(A$2:A40))+1),1)/1%%,0)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Задачи</vt:lpstr>
      <vt:lpstr>Квадрант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2017-01-16T12:06:18Z</dcterms:modified>
</cp:coreProperties>
</file>