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6390" activeTab="2"/>
  </bookViews>
  <sheets>
    <sheet name="данные" sheetId="15" r:id="rId1"/>
    <sheet name="расчет" sheetId="3" r:id="rId2"/>
    <sheet name="результат" sheetId="14" r:id="rId3"/>
  </sheets>
  <calcPr calcId="145621"/>
</workbook>
</file>

<file path=xl/calcChain.xml><?xml version="1.0" encoding="utf-8"?>
<calcChain xmlns="http://schemas.openxmlformats.org/spreadsheetml/2006/main">
  <c r="B4" i="14" l="1"/>
  <c r="C4" i="14"/>
  <c r="A3" i="14"/>
  <c r="A4" i="14"/>
  <c r="I24" i="15"/>
  <c r="B3" i="14"/>
  <c r="C3" i="14"/>
  <c r="C5" i="3"/>
  <c r="C7" i="3"/>
  <c r="C11" i="3"/>
  <c r="C15" i="3"/>
  <c r="C19" i="3"/>
  <c r="C20" i="3"/>
  <c r="C21" i="3"/>
  <c r="C22" i="3"/>
  <c r="C23" i="3"/>
  <c r="C24" i="3"/>
  <c r="C25" i="3"/>
  <c r="C26" i="3"/>
  <c r="C27" i="3"/>
  <c r="C28" i="3"/>
  <c r="A4" i="3"/>
  <c r="A5" i="3"/>
  <c r="A6" i="3"/>
  <c r="A8" i="3"/>
  <c r="A9" i="3"/>
  <c r="A10" i="3"/>
  <c r="A11" i="3"/>
  <c r="A12" i="3"/>
  <c r="A13" i="3"/>
  <c r="A14" i="3"/>
  <c r="A17" i="3"/>
  <c r="A18" i="3"/>
  <c r="A21" i="3"/>
  <c r="A22" i="3"/>
  <c r="A23" i="3"/>
  <c r="A24" i="3"/>
  <c r="A25" i="3"/>
  <c r="A26" i="3"/>
  <c r="A27" i="3"/>
  <c r="A28" i="3"/>
  <c r="B5" i="3"/>
  <c r="B9" i="3"/>
  <c r="B13" i="3"/>
  <c r="B17" i="3"/>
  <c r="B21" i="3"/>
  <c r="B22" i="3"/>
  <c r="B23" i="3"/>
  <c r="B24" i="3"/>
  <c r="B25" i="3"/>
  <c r="B26" i="3"/>
  <c r="B27" i="3"/>
  <c r="B28" i="3"/>
  <c r="C3" i="3"/>
  <c r="E3" i="15"/>
  <c r="C4" i="3" s="1"/>
  <c r="F3" i="15"/>
  <c r="E4" i="15"/>
  <c r="F4" i="15"/>
  <c r="E5" i="15"/>
  <c r="B6" i="3" s="1"/>
  <c r="F5" i="15"/>
  <c r="C6" i="3" s="1"/>
  <c r="E6" i="15"/>
  <c r="A7" i="3" s="1"/>
  <c r="F6" i="15"/>
  <c r="E7" i="15"/>
  <c r="C8" i="3" s="1"/>
  <c r="F7" i="15"/>
  <c r="E8" i="15"/>
  <c r="C9" i="3" s="1"/>
  <c r="F8" i="15"/>
  <c r="E9" i="15"/>
  <c r="B10" i="3" s="1"/>
  <c r="F9" i="15"/>
  <c r="C10" i="3" s="1"/>
  <c r="E10" i="15"/>
  <c r="B11" i="3" s="1"/>
  <c r="F10" i="15"/>
  <c r="E11" i="15"/>
  <c r="C12" i="3" s="1"/>
  <c r="F11" i="15"/>
  <c r="E12" i="15"/>
  <c r="C13" i="3" s="1"/>
  <c r="F12" i="15"/>
  <c r="E13" i="15"/>
  <c r="B14" i="3" s="1"/>
  <c r="F13" i="15"/>
  <c r="E14" i="15"/>
  <c r="A15" i="3" s="1"/>
  <c r="F14" i="15"/>
  <c r="E15" i="15"/>
  <c r="A16" i="3" s="1"/>
  <c r="F15" i="15"/>
  <c r="C16" i="3" s="1"/>
  <c r="E16" i="15"/>
  <c r="F16" i="15"/>
  <c r="C17" i="3" s="1"/>
  <c r="E17" i="15"/>
  <c r="B18" i="3" s="1"/>
  <c r="F17" i="15"/>
  <c r="C18" i="3" s="1"/>
  <c r="E18" i="15"/>
  <c r="A19" i="3" s="1"/>
  <c r="F18" i="15"/>
  <c r="E19" i="15"/>
  <c r="B20" i="3" s="1"/>
  <c r="F19" i="15"/>
  <c r="F2" i="15"/>
  <c r="E2" i="15"/>
  <c r="A3" i="3" s="1"/>
  <c r="B16" i="3" l="1"/>
  <c r="B8" i="3"/>
  <c r="B3" i="3"/>
  <c r="B19" i="3"/>
  <c r="B15" i="3"/>
  <c r="B7" i="3"/>
  <c r="A20" i="3"/>
  <c r="B12" i="3"/>
  <c r="B4" i="3"/>
  <c r="C14" i="3"/>
</calcChain>
</file>

<file path=xl/sharedStrings.xml><?xml version="1.0" encoding="utf-8"?>
<sst xmlns="http://schemas.openxmlformats.org/spreadsheetml/2006/main" count="42" uniqueCount="3">
  <si>
    <t>саша</t>
  </si>
  <si>
    <t>сема</t>
  </si>
  <si>
    <t>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</si>
</sst>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color indexed="6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2" fontId="0" fillId="0" borderId="0" xfId="0" applyNumberFormat="1"/>
    <xf numFmtId="0" fontId="0" fillId="0" borderId="0" xfId="0" applyFill="1"/>
    <xf numFmtId="0" fontId="3" fillId="2" borderId="0" xfId="0" applyFont="1" applyFill="1" applyAlignment="1"/>
    <xf numFmtId="0" fontId="3" fillId="3" borderId="0" xfId="0" applyFont="1" applyFill="1" applyAlignment="1"/>
  </cellXfs>
  <cellStyles count="3">
    <cellStyle name="Обычный" xfId="0" builtinId="0"/>
    <cellStyle name="Обычный 2" xfId="1"/>
    <cellStyle name="Обычный 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I24" sqref="I24"/>
    </sheetView>
  </sheetViews>
  <sheetFormatPr defaultRowHeight="15" x14ac:dyDescent="0.25"/>
  <cols>
    <col min="1" max="1" width="5.5703125" bestFit="1" customWidth="1"/>
    <col min="2" max="2" width="6" bestFit="1" customWidth="1"/>
  </cols>
  <sheetData>
    <row r="2" spans="1:8" x14ac:dyDescent="0.25">
      <c r="A2" s="6">
        <v>15.38</v>
      </c>
      <c r="B2">
        <v>16.02</v>
      </c>
      <c r="E2" s="7">
        <f>A2*12</f>
        <v>184.56</v>
      </c>
      <c r="F2" s="7">
        <f>A2*13</f>
        <v>199.94</v>
      </c>
      <c r="G2" t="s">
        <v>0</v>
      </c>
      <c r="H2" t="s">
        <v>1</v>
      </c>
    </row>
    <row r="3" spans="1:8" x14ac:dyDescent="0.25">
      <c r="A3" s="6">
        <v>9.52</v>
      </c>
      <c r="B3">
        <v>12.59</v>
      </c>
      <c r="E3" s="7">
        <f t="shared" ref="E3:E19" si="0">A3*12</f>
        <v>114.24</v>
      </c>
      <c r="F3" s="7">
        <f t="shared" ref="F3:F19" si="1">A3*13</f>
        <v>123.75999999999999</v>
      </c>
      <c r="G3" t="s">
        <v>1</v>
      </c>
      <c r="H3" t="s">
        <v>1</v>
      </c>
    </row>
    <row r="4" spans="1:8" x14ac:dyDescent="0.25">
      <c r="A4" s="6">
        <v>8.07</v>
      </c>
      <c r="B4">
        <v>11.44</v>
      </c>
      <c r="E4" s="7">
        <f t="shared" si="0"/>
        <v>96.84</v>
      </c>
      <c r="F4" s="7">
        <f t="shared" si="1"/>
        <v>104.91</v>
      </c>
      <c r="G4" t="s">
        <v>2</v>
      </c>
      <c r="H4" t="s">
        <v>2</v>
      </c>
    </row>
    <row r="5" spans="1:8" x14ac:dyDescent="0.25">
      <c r="A5" s="6">
        <v>3.98</v>
      </c>
      <c r="B5">
        <v>7.96</v>
      </c>
      <c r="E5" s="7">
        <f t="shared" si="0"/>
        <v>47.76</v>
      </c>
      <c r="F5" s="7">
        <f t="shared" si="1"/>
        <v>51.74</v>
      </c>
      <c r="G5" t="s">
        <v>0</v>
      </c>
      <c r="H5" t="s">
        <v>1</v>
      </c>
    </row>
    <row r="6" spans="1:8" x14ac:dyDescent="0.25">
      <c r="A6" s="6">
        <v>10.38</v>
      </c>
      <c r="B6">
        <v>12.93</v>
      </c>
      <c r="E6" s="7">
        <f t="shared" si="0"/>
        <v>124.56</v>
      </c>
      <c r="F6" s="7">
        <f t="shared" si="1"/>
        <v>134.94</v>
      </c>
      <c r="G6" t="s">
        <v>0</v>
      </c>
      <c r="H6" t="s">
        <v>0</v>
      </c>
    </row>
    <row r="7" spans="1:8" x14ac:dyDescent="0.25">
      <c r="A7" s="6">
        <v>5.73</v>
      </c>
      <c r="B7">
        <v>9.64</v>
      </c>
      <c r="E7" s="7">
        <f t="shared" si="0"/>
        <v>68.760000000000005</v>
      </c>
      <c r="F7" s="7">
        <f t="shared" si="1"/>
        <v>74.490000000000009</v>
      </c>
      <c r="G7" t="s">
        <v>1</v>
      </c>
      <c r="H7" t="s">
        <v>1</v>
      </c>
    </row>
    <row r="8" spans="1:8" x14ac:dyDescent="0.25">
      <c r="A8" s="6">
        <v>2</v>
      </c>
      <c r="B8">
        <v>6.16</v>
      </c>
      <c r="E8" s="7">
        <f t="shared" si="0"/>
        <v>24</v>
      </c>
      <c r="F8" s="7">
        <f t="shared" si="1"/>
        <v>26</v>
      </c>
      <c r="G8" t="s">
        <v>1</v>
      </c>
      <c r="H8" t="s">
        <v>2</v>
      </c>
    </row>
    <row r="9" spans="1:8" x14ac:dyDescent="0.25">
      <c r="A9" s="6">
        <v>13.13</v>
      </c>
      <c r="B9">
        <v>15.15</v>
      </c>
      <c r="E9" s="7">
        <f t="shared" si="0"/>
        <v>157.56</v>
      </c>
      <c r="F9" s="7">
        <f t="shared" si="1"/>
        <v>170.69</v>
      </c>
      <c r="G9" t="s">
        <v>2</v>
      </c>
      <c r="H9" t="s">
        <v>1</v>
      </c>
    </row>
    <row r="10" spans="1:8" x14ac:dyDescent="0.25">
      <c r="A10" s="6">
        <v>10.46</v>
      </c>
      <c r="B10">
        <v>12.94</v>
      </c>
      <c r="E10" s="7">
        <f t="shared" si="0"/>
        <v>125.52000000000001</v>
      </c>
      <c r="F10" s="7">
        <f t="shared" si="1"/>
        <v>135.98000000000002</v>
      </c>
      <c r="G10" t="s">
        <v>1</v>
      </c>
      <c r="H10" t="s">
        <v>1</v>
      </c>
    </row>
    <row r="11" spans="1:8" x14ac:dyDescent="0.25">
      <c r="A11" s="6">
        <v>9.83</v>
      </c>
      <c r="B11">
        <v>13.11</v>
      </c>
      <c r="E11" s="7">
        <f t="shared" si="0"/>
        <v>117.96000000000001</v>
      </c>
      <c r="F11" s="7">
        <f t="shared" si="1"/>
        <v>127.79</v>
      </c>
      <c r="G11" t="s">
        <v>1</v>
      </c>
      <c r="H11" t="s">
        <v>1</v>
      </c>
    </row>
    <row r="12" spans="1:8" x14ac:dyDescent="0.25">
      <c r="A12" s="6">
        <v>8.4600000000000009</v>
      </c>
      <c r="B12">
        <v>11.68</v>
      </c>
      <c r="E12" s="7">
        <f t="shared" si="0"/>
        <v>101.52000000000001</v>
      </c>
      <c r="F12" s="7">
        <f t="shared" si="1"/>
        <v>109.98000000000002</v>
      </c>
      <c r="G12" t="s">
        <v>1</v>
      </c>
      <c r="H12" t="s">
        <v>1</v>
      </c>
    </row>
    <row r="13" spans="1:8" x14ac:dyDescent="0.25">
      <c r="A13" s="6">
        <v>3.43</v>
      </c>
      <c r="B13">
        <v>8.84</v>
      </c>
      <c r="E13" s="7">
        <f t="shared" si="0"/>
        <v>41.160000000000004</v>
      </c>
      <c r="F13" s="7">
        <f t="shared" si="1"/>
        <v>44.59</v>
      </c>
      <c r="G13" t="s">
        <v>1</v>
      </c>
      <c r="H13" t="s">
        <v>1</v>
      </c>
    </row>
    <row r="14" spans="1:8" x14ac:dyDescent="0.25">
      <c r="A14" s="6">
        <v>5.23</v>
      </c>
      <c r="B14">
        <v>9.15</v>
      </c>
      <c r="E14" s="7">
        <f t="shared" si="0"/>
        <v>62.760000000000005</v>
      </c>
      <c r="F14" s="7">
        <f t="shared" si="1"/>
        <v>67.990000000000009</v>
      </c>
      <c r="G14" t="s">
        <v>0</v>
      </c>
      <c r="H14" t="s">
        <v>1</v>
      </c>
    </row>
    <row r="15" spans="1:8" x14ac:dyDescent="0.25">
      <c r="A15" s="6">
        <v>13.12</v>
      </c>
      <c r="B15">
        <v>15.13</v>
      </c>
      <c r="E15" s="7">
        <f t="shared" si="0"/>
        <v>157.44</v>
      </c>
      <c r="F15" s="7">
        <f t="shared" si="1"/>
        <v>170.56</v>
      </c>
      <c r="G15" t="s">
        <v>0</v>
      </c>
      <c r="H15" t="s">
        <v>1</v>
      </c>
    </row>
    <row r="16" spans="1:8" x14ac:dyDescent="0.25">
      <c r="A16" s="6">
        <v>7.89</v>
      </c>
      <c r="B16">
        <v>11.48</v>
      </c>
      <c r="E16" s="7">
        <f t="shared" si="0"/>
        <v>94.679999999999993</v>
      </c>
      <c r="F16" s="7">
        <f t="shared" si="1"/>
        <v>102.57</v>
      </c>
      <c r="G16" t="s">
        <v>0</v>
      </c>
      <c r="H16" t="s">
        <v>1</v>
      </c>
    </row>
    <row r="17" spans="1:9" x14ac:dyDescent="0.25">
      <c r="A17" s="6">
        <v>1.23</v>
      </c>
      <c r="B17">
        <v>4.75</v>
      </c>
      <c r="E17" s="7">
        <f t="shared" si="0"/>
        <v>14.76</v>
      </c>
      <c r="F17" s="7">
        <f t="shared" si="1"/>
        <v>15.99</v>
      </c>
      <c r="G17" t="s">
        <v>0</v>
      </c>
      <c r="H17" t="s">
        <v>1</v>
      </c>
    </row>
    <row r="18" spans="1:9" x14ac:dyDescent="0.25">
      <c r="A18" s="6">
        <v>15.89</v>
      </c>
      <c r="B18">
        <v>16.46</v>
      </c>
      <c r="E18" s="7">
        <f t="shared" si="0"/>
        <v>190.68</v>
      </c>
      <c r="F18" s="7">
        <f t="shared" si="1"/>
        <v>206.57</v>
      </c>
      <c r="G18" t="s">
        <v>0</v>
      </c>
      <c r="H18" t="s">
        <v>1</v>
      </c>
    </row>
    <row r="19" spans="1:9" x14ac:dyDescent="0.25">
      <c r="A19" s="6">
        <v>9.75</v>
      </c>
      <c r="B19">
        <v>12.63</v>
      </c>
      <c r="E19" s="7">
        <f t="shared" si="0"/>
        <v>117</v>
      </c>
      <c r="F19" s="7">
        <f t="shared" si="1"/>
        <v>126.75</v>
      </c>
      <c r="G19" t="s">
        <v>0</v>
      </c>
      <c r="H19" t="s">
        <v>2</v>
      </c>
    </row>
    <row r="24" spans="1:9" x14ac:dyDescent="0.25">
      <c r="I24">
        <f>SUMPRODUCT($E$2:$F$19*(G2=$G$2:$H$19))</f>
        <v>1129.1399999999999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pane ySplit="1" topLeftCell="A2" activePane="bottomLeft" state="frozen"/>
      <selection pane="bottomLeft" activeCell="A3" sqref="A3:A28"/>
    </sheetView>
  </sheetViews>
  <sheetFormatPr defaultRowHeight="15" customHeight="1" x14ac:dyDescent="0.25"/>
  <cols>
    <col min="1" max="16384" width="9.140625" style="5"/>
  </cols>
  <sheetData>
    <row r="1" spans="1:3" s="4" customFormat="1" ht="15" customHeight="1" x14ac:dyDescent="0.25"/>
    <row r="2" spans="1:3" s="4" customFormat="1" ht="15" customHeight="1" x14ac:dyDescent="0.25">
      <c r="A2" s="4" t="s">
        <v>0</v>
      </c>
      <c r="B2" s="4" t="s">
        <v>2</v>
      </c>
      <c r="C2" s="4" t="s">
        <v>1</v>
      </c>
    </row>
    <row r="3" spans="1:3" s="4" customFormat="1" ht="15" customHeight="1" x14ac:dyDescent="0.25">
      <c r="A3" s="4">
        <f>IF(данные!G2="саша",данные!E2,0)+IF(данные!H2="саша",данные!F2,0)</f>
        <v>184.56</v>
      </c>
      <c r="B3" s="4">
        <f>IF(данные!E2="диана",данные!E2,0)+IF(данные!H2="диана",данные!F2,0)</f>
        <v>0</v>
      </c>
      <c r="C3" s="4">
        <f>IF(данные!G2="сема",данные!E2,0)+IF(данные!H2="сема",данные!F2,0)</f>
        <v>199.94</v>
      </c>
    </row>
    <row r="4" spans="1:3" s="4" customFormat="1" ht="15" customHeight="1" x14ac:dyDescent="0.25">
      <c r="A4" s="4">
        <f>IF(данные!G3="саша",данные!E3,0)+IF(данные!H3="саша",данные!F3,0)</f>
        <v>0</v>
      </c>
      <c r="B4" s="4">
        <f>IF(данные!E3="диана",данные!E3,0)+IF(данные!H3="диана",данные!F3,0)</f>
        <v>0</v>
      </c>
      <c r="C4" s="4">
        <f>IF(данные!G3="сема",данные!E3,0)+IF(данные!H3="сема",данные!F3,0)</f>
        <v>238</v>
      </c>
    </row>
    <row r="5" spans="1:3" s="4" customFormat="1" ht="15" customHeight="1" x14ac:dyDescent="0.25">
      <c r="A5" s="4">
        <f>IF(данные!G4="саша",данные!E4,0)+IF(данные!H4="саша",данные!F4,0)</f>
        <v>0</v>
      </c>
      <c r="B5" s="4">
        <f>IF(данные!E4="диана",данные!E4,0)+IF(данные!H4="диана",данные!F4,0)</f>
        <v>104.91</v>
      </c>
      <c r="C5" s="4">
        <f>IF(данные!G4="сема",данные!E4,0)+IF(данные!H4="сема",данные!F4,0)</f>
        <v>0</v>
      </c>
    </row>
    <row r="6" spans="1:3" s="4" customFormat="1" ht="15" customHeight="1" x14ac:dyDescent="0.25">
      <c r="A6" s="4">
        <f>IF(данные!G5="саша",данные!E5,0)+IF(данные!H5="саша",данные!F5,0)</f>
        <v>47.76</v>
      </c>
      <c r="B6" s="4">
        <f>IF(данные!E5="диана",данные!E5,0)+IF(данные!H5="диана",данные!F5,0)</f>
        <v>0</v>
      </c>
      <c r="C6" s="4">
        <f>IF(данные!G5="сема",данные!E5,0)+IF(данные!H5="сема",данные!F5,0)</f>
        <v>51.74</v>
      </c>
    </row>
    <row r="7" spans="1:3" s="4" customFormat="1" ht="15" customHeight="1" x14ac:dyDescent="0.25">
      <c r="A7" s="4">
        <f>IF(данные!G6="саша",данные!E6,0)+IF(данные!H6="саша",данные!F6,0)</f>
        <v>259.5</v>
      </c>
      <c r="B7" s="4">
        <f>IF(данные!E6="диана",данные!E6,0)+IF(данные!H6="диана",данные!F6,0)</f>
        <v>0</v>
      </c>
      <c r="C7" s="4">
        <f>IF(данные!G6="сема",данные!E6,0)+IF(данные!H6="сема",данные!F6,0)</f>
        <v>0</v>
      </c>
    </row>
    <row r="8" spans="1:3" s="4" customFormat="1" ht="15" customHeight="1" x14ac:dyDescent="0.25">
      <c r="A8" s="4">
        <f>IF(данные!G7="саша",данные!E7,0)+IF(данные!H7="саша",данные!F7,0)</f>
        <v>0</v>
      </c>
      <c r="B8" s="4">
        <f>IF(данные!E7="диана",данные!E7,0)+IF(данные!H7="диана",данные!F7,0)</f>
        <v>0</v>
      </c>
      <c r="C8" s="4">
        <f>IF(данные!G7="сема",данные!E7,0)+IF(данные!H7="сема",данные!F7,0)</f>
        <v>143.25</v>
      </c>
    </row>
    <row r="9" spans="1:3" s="4" customFormat="1" ht="15" customHeight="1" x14ac:dyDescent="0.25">
      <c r="A9" s="4">
        <f>IF(данные!G8="саша",данные!E8,0)+IF(данные!H8="саша",данные!F8,0)</f>
        <v>0</v>
      </c>
      <c r="B9" s="4">
        <f>IF(данные!E8="диана",данные!E8,0)+IF(данные!H8="диана",данные!F8,0)</f>
        <v>26</v>
      </c>
      <c r="C9" s="4">
        <f>IF(данные!G8="сема",данные!E8,0)+IF(данные!H8="сема",данные!F8,0)</f>
        <v>24</v>
      </c>
    </row>
    <row r="10" spans="1:3" s="4" customFormat="1" ht="15" customHeight="1" x14ac:dyDescent="0.25">
      <c r="A10" s="4">
        <f>IF(данные!G9="саша",данные!E9,0)+IF(данные!H9="саша",данные!F9,0)</f>
        <v>0</v>
      </c>
      <c r="B10" s="4">
        <f>IF(данные!E9="диана",данные!E9,0)+IF(данные!H9="диана",данные!F9,0)</f>
        <v>0</v>
      </c>
      <c r="C10" s="4">
        <f>IF(данные!G9="сема",данные!E9,0)+IF(данные!H9="сема",данные!F9,0)</f>
        <v>170.69</v>
      </c>
    </row>
    <row r="11" spans="1:3" ht="15" customHeight="1" x14ac:dyDescent="0.25">
      <c r="A11" s="4">
        <f>IF(данные!G10="саша",данные!E10,0)+IF(данные!H10="саша",данные!F10,0)</f>
        <v>0</v>
      </c>
      <c r="B11" s="4">
        <f>IF(данные!E10="диана",данные!E10,0)+IF(данные!H10="диана",данные!F10,0)</f>
        <v>0</v>
      </c>
      <c r="C11" s="4">
        <f>IF(данные!G10="сема",данные!E10,0)+IF(данные!H10="сема",данные!F10,0)</f>
        <v>261.5</v>
      </c>
    </row>
    <row r="12" spans="1:3" ht="15" customHeight="1" x14ac:dyDescent="0.25">
      <c r="A12" s="4">
        <f>IF(данные!G11="саша",данные!E11,0)+IF(данные!H11="саша",данные!F11,0)</f>
        <v>0</v>
      </c>
      <c r="B12" s="4">
        <f>IF(данные!E11="диана",данные!E11,0)+IF(данные!H11="диана",данные!F11,0)</f>
        <v>0</v>
      </c>
      <c r="C12" s="4">
        <f>IF(данные!G11="сема",данные!E11,0)+IF(данные!H11="сема",данные!F11,0)</f>
        <v>245.75</v>
      </c>
    </row>
    <row r="13" spans="1:3" ht="15" customHeight="1" x14ac:dyDescent="0.25">
      <c r="A13" s="4">
        <f>IF(данные!G12="саша",данные!E12,0)+IF(данные!H12="саша",данные!F12,0)</f>
        <v>0</v>
      </c>
      <c r="B13" s="4">
        <f>IF(данные!E12="диана",данные!E12,0)+IF(данные!H12="диана",данные!F12,0)</f>
        <v>0</v>
      </c>
      <c r="C13" s="4">
        <f>IF(данные!G12="сема",данные!E12,0)+IF(данные!H12="сема",данные!F12,0)</f>
        <v>211.50000000000003</v>
      </c>
    </row>
    <row r="14" spans="1:3" ht="15" customHeight="1" x14ac:dyDescent="0.25">
      <c r="A14" s="4">
        <f>IF(данные!G13="саша",данные!E13,0)+IF(данные!H13="саша",данные!F13,0)</f>
        <v>0</v>
      </c>
      <c r="B14" s="4">
        <f>IF(данные!E13="диана",данные!E13,0)+IF(данные!H13="диана",данные!F13,0)</f>
        <v>0</v>
      </c>
      <c r="C14" s="4">
        <f>IF(данные!G13="сема",данные!E13,0)+IF(данные!H13="сема",данные!F13,0)</f>
        <v>85.75</v>
      </c>
    </row>
    <row r="15" spans="1:3" ht="15" customHeight="1" x14ac:dyDescent="0.25">
      <c r="A15" s="4">
        <f>IF(данные!G14="саша",данные!E14,0)+IF(данные!H14="саша",данные!F14,0)</f>
        <v>62.760000000000005</v>
      </c>
      <c r="B15" s="4">
        <f>IF(данные!E14="диана",данные!E14,0)+IF(данные!H14="диана",данные!F14,0)</f>
        <v>0</v>
      </c>
      <c r="C15" s="4">
        <f>IF(данные!G14="сема",данные!E14,0)+IF(данные!H14="сема",данные!F14,0)</f>
        <v>67.990000000000009</v>
      </c>
    </row>
    <row r="16" spans="1:3" ht="15" customHeight="1" x14ac:dyDescent="0.25">
      <c r="A16" s="4">
        <f>IF(данные!G15="саша",данные!E15,0)+IF(данные!H15="саша",данные!F15,0)</f>
        <v>157.44</v>
      </c>
      <c r="B16" s="4">
        <f>IF(данные!E15="диана",данные!E15,0)+IF(данные!H15="диана",данные!F15,0)</f>
        <v>0</v>
      </c>
      <c r="C16" s="4">
        <f>IF(данные!G15="сема",данные!E15,0)+IF(данные!H15="сема",данные!F15,0)</f>
        <v>170.56</v>
      </c>
    </row>
    <row r="17" spans="1:3" ht="15" customHeight="1" x14ac:dyDescent="0.25">
      <c r="A17" s="4">
        <f>IF(данные!G16="саша",данные!E16,0)+IF(данные!H16="саша",данные!F16,0)</f>
        <v>94.679999999999993</v>
      </c>
      <c r="B17" s="4">
        <f>IF(данные!E16="диана",данные!E16,0)+IF(данные!H16="диана",данные!F16,0)</f>
        <v>0</v>
      </c>
      <c r="C17" s="4">
        <f>IF(данные!G16="сема",данные!E16,0)+IF(данные!H16="сема",данные!F16,0)</f>
        <v>102.57</v>
      </c>
    </row>
    <row r="18" spans="1:3" ht="15" customHeight="1" x14ac:dyDescent="0.25">
      <c r="A18" s="4">
        <f>IF(данные!G17="саша",данные!E17,0)+IF(данные!H17="саша",данные!F17,0)</f>
        <v>14.76</v>
      </c>
      <c r="B18" s="4">
        <f>IF(данные!E17="диана",данные!E17,0)+IF(данные!H17="диана",данные!F17,0)</f>
        <v>0</v>
      </c>
      <c r="C18" s="4">
        <f>IF(данные!G17="сема",данные!E17,0)+IF(данные!H17="сема",данные!F17,0)</f>
        <v>15.99</v>
      </c>
    </row>
    <row r="19" spans="1:3" ht="15" customHeight="1" x14ac:dyDescent="0.25">
      <c r="A19" s="4">
        <f>IF(данные!G18="саша",данные!E18,0)+IF(данные!H18="саша",данные!F18,0)</f>
        <v>190.68</v>
      </c>
      <c r="B19" s="4">
        <f>IF(данные!E18="диана",данные!E18,0)+IF(данные!H18="диана",данные!F18,0)</f>
        <v>0</v>
      </c>
      <c r="C19" s="4">
        <f>IF(данные!G18="сема",данные!E18,0)+IF(данные!H18="сема",данные!F18,0)</f>
        <v>206.57</v>
      </c>
    </row>
    <row r="20" spans="1:3" ht="15" customHeight="1" x14ac:dyDescent="0.25">
      <c r="A20" s="4">
        <f>IF(данные!G19="саша",данные!E19,0)+IF(данные!H19="саша",данные!F19,0)</f>
        <v>117</v>
      </c>
      <c r="B20" s="4">
        <f>IF(данные!E19="диана",данные!E19,0)+IF(данные!H19="диана",данные!F19,0)</f>
        <v>126.75</v>
      </c>
      <c r="C20" s="4">
        <f>IF(данные!G19="сема",данные!E19,0)+IF(данные!H19="сема",данные!F19,0)</f>
        <v>0</v>
      </c>
    </row>
    <row r="21" spans="1:3" ht="15" customHeight="1" x14ac:dyDescent="0.25">
      <c r="A21" s="4">
        <f>IF(данные!G20="саша",данные!E20,0)+IF(данные!H20="саша",данные!F20,0)</f>
        <v>0</v>
      </c>
      <c r="B21" s="4">
        <f>IF(данные!E20="диана",данные!E20,0)+IF(данные!H20="диана",данные!F20,0)</f>
        <v>0</v>
      </c>
      <c r="C21" s="4">
        <f>IF(данные!G20="сема",данные!E20,0)+IF(данные!H20="сема",данные!F20,0)</f>
        <v>0</v>
      </c>
    </row>
    <row r="22" spans="1:3" ht="15" customHeight="1" x14ac:dyDescent="0.25">
      <c r="A22" s="4">
        <f>IF(данные!G21="саша",данные!E21,0)+IF(данные!H21="саша",данные!F21,0)</f>
        <v>0</v>
      </c>
      <c r="B22" s="4">
        <f>IF(данные!E21="диана",данные!E21,0)+IF(данные!H21="диана",данные!F21,0)</f>
        <v>0</v>
      </c>
      <c r="C22" s="4">
        <f>IF(данные!G21="сема",данные!E21,0)+IF(данные!H21="сема",данные!F21,0)</f>
        <v>0</v>
      </c>
    </row>
    <row r="23" spans="1:3" ht="15" customHeight="1" x14ac:dyDescent="0.25">
      <c r="A23" s="4">
        <f>IF(данные!G22="саша",данные!E22,0)+IF(данные!H22="саша",данные!F22,0)</f>
        <v>0</v>
      </c>
      <c r="B23" s="4">
        <f>IF(данные!E22="диана",данные!E22,0)+IF(данные!H22="диана",данные!F22,0)</f>
        <v>0</v>
      </c>
      <c r="C23" s="4">
        <f>IF(данные!G22="сема",данные!E22,0)+IF(данные!H22="сема",данные!F22,0)</f>
        <v>0</v>
      </c>
    </row>
    <row r="24" spans="1:3" ht="15" customHeight="1" x14ac:dyDescent="0.25">
      <c r="A24" s="4">
        <f>IF(данные!G23="саша",данные!E23,0)+IF(данные!H23="саша",данные!F23,0)</f>
        <v>0</v>
      </c>
      <c r="B24" s="4">
        <f>IF(данные!E23="диана",данные!E23,0)+IF(данные!H23="диана",данные!F23,0)</f>
        <v>0</v>
      </c>
      <c r="C24" s="4">
        <f>IF(данные!G23="сема",данные!E23,0)+IF(данные!H23="сема",данные!F23,0)</f>
        <v>0</v>
      </c>
    </row>
    <row r="25" spans="1:3" ht="15" customHeight="1" x14ac:dyDescent="0.25">
      <c r="A25" s="4">
        <f>IF(данные!G24="саша",данные!E24,0)+IF(данные!H24="саша",данные!F24,0)</f>
        <v>0</v>
      </c>
      <c r="B25" s="4">
        <f>IF(данные!E24="диана",данные!E24,0)+IF(данные!H24="диана",данные!F24,0)</f>
        <v>0</v>
      </c>
      <c r="C25" s="4">
        <f>IF(данные!G24="сема",данные!E24,0)+IF(данные!H24="сема",данные!F24,0)</f>
        <v>0</v>
      </c>
    </row>
    <row r="26" spans="1:3" ht="15" customHeight="1" x14ac:dyDescent="0.25">
      <c r="A26" s="4">
        <f>IF(данные!G25="саша",данные!E25,0)+IF(данные!H25="саша",данные!F25,0)</f>
        <v>0</v>
      </c>
      <c r="B26" s="4">
        <f>IF(данные!E25="диана",данные!E25,0)+IF(данные!H25="диана",данные!F25,0)</f>
        <v>0</v>
      </c>
      <c r="C26" s="4">
        <f>IF(данные!G25="сема",данные!E25,0)+IF(данные!H25="сема",данные!F25,0)</f>
        <v>0</v>
      </c>
    </row>
    <row r="27" spans="1:3" ht="15" customHeight="1" x14ac:dyDescent="0.25">
      <c r="A27" s="4">
        <f>IF(данные!G26="саша",данные!E26,0)+IF(данные!H26="саша",данные!F26,0)</f>
        <v>0</v>
      </c>
      <c r="B27" s="4">
        <f>IF(данные!E26="диана",данные!E26,0)+IF(данные!H26="диана",данные!F26,0)</f>
        <v>0</v>
      </c>
      <c r="C27" s="4">
        <f>IF(данные!G26="сема",данные!E26,0)+IF(данные!H26="сема",данные!F26,0)</f>
        <v>0</v>
      </c>
    </row>
    <row r="28" spans="1:3" ht="15" customHeight="1" x14ac:dyDescent="0.25">
      <c r="A28" s="4">
        <f>IF(данные!G27="саша",данные!E27,0)+IF(данные!H27="саша",данные!F27,0)</f>
        <v>0</v>
      </c>
      <c r="B28" s="4">
        <f>IF(данные!E27="диана",данные!E27,0)+IF(данные!H27="диана",данные!F27,0)</f>
        <v>0</v>
      </c>
      <c r="C28" s="4">
        <f>IF(данные!G27="сема",данные!E27,0)+IF(данные!H27="сема",данные!F27,0)</f>
        <v>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"/>
  <sheetViews>
    <sheetView tabSelected="1" workbookViewId="0">
      <selection activeCell="B20" sqref="B20"/>
    </sheetView>
  </sheetViews>
  <sheetFormatPr defaultRowHeight="11.25" x14ac:dyDescent="0.2"/>
  <cols>
    <col min="1" max="1" width="9.140625" style="3"/>
    <col min="2" max="3" width="9.140625" style="1"/>
    <col min="4" max="4" width="9.140625" style="2"/>
    <col min="5" max="6" width="9.140625" style="1"/>
    <col min="7" max="7" width="9.140625" style="2"/>
    <col min="8" max="9" width="9.140625" style="1"/>
    <col min="10" max="10" width="9.140625" style="2"/>
    <col min="11" max="12" width="9.140625" style="1"/>
    <col min="13" max="13" width="9.140625" style="2"/>
    <col min="14" max="15" width="9.140625" style="1"/>
    <col min="16" max="16" width="9.140625" style="2"/>
    <col min="17" max="18" width="9.140625" style="1"/>
    <col min="19" max="19" width="9.140625" style="2"/>
    <col min="20" max="21" width="9.140625" style="1"/>
    <col min="22" max="22" width="9.140625" style="2"/>
    <col min="23" max="24" width="9.140625" style="1"/>
    <col min="25" max="25" width="9.140625" style="2"/>
    <col min="26" max="27" width="9.140625" style="1"/>
    <col min="28" max="28" width="9.140625" style="2"/>
    <col min="29" max="30" width="9.140625" style="1"/>
    <col min="31" max="31" width="9.140625" style="2"/>
    <col min="32" max="32" width="9.140625" style="1"/>
    <col min="33" max="33" width="9.140625" style="2"/>
    <col min="34" max="35" width="9.140625" style="1"/>
    <col min="36" max="36" width="9.140625" style="2"/>
    <col min="37" max="38" width="9.140625" style="1"/>
    <col min="39" max="39" width="9.140625" style="2"/>
    <col min="40" max="16384" width="9.140625" style="3"/>
  </cols>
  <sheetData>
    <row r="2" spans="1:3" x14ac:dyDescent="0.2">
      <c r="A2" s="3" t="s">
        <v>0</v>
      </c>
      <c r="B2" s="1" t="s">
        <v>2</v>
      </c>
      <c r="C2" s="1" t="s">
        <v>1</v>
      </c>
    </row>
    <row r="3" spans="1:3" x14ac:dyDescent="0.2">
      <c r="A3" s="9">
        <f>SUMPRODUCT(данные!$E$2:$E$19*(данные!$G$2:$G$19=результат!A$2))+SUMPRODUCT(данные!$F$2:$F$19*(данные!$H$2:$H$19=результат!A$2))</f>
        <v>1129.1399999999999</v>
      </c>
      <c r="B3" s="9">
        <f>SUMPRODUCT(данные!$E$2:$E$19*(данные!$G$2:$G$19=результат!B$2))+SUMPRODUCT(данные!$F$2:$F$19*(данные!$H$2:$H$19=результат!B$2))</f>
        <v>512.05999999999995</v>
      </c>
      <c r="C3" s="9">
        <f>SUMPRODUCT(данные!$E$2:$E$19*(данные!$G$2:$G$19=результат!C$2))+SUMPRODUCT(данные!$F$2:$F$19*(данные!$H$2:$H$19=результат!C$2))</f>
        <v>2195.7999999999997</v>
      </c>
    </row>
    <row r="4" spans="1:3" x14ac:dyDescent="0.2">
      <c r="A4" s="8">
        <f>SUMPRODUCT(данные!$E$2:$F$19*(данные!$G$2:$H$19=результат!A$2))</f>
        <v>1129.1399999999999</v>
      </c>
      <c r="B4" s="8">
        <f>SUMPRODUCT(данные!$E$2:$F$19*(данные!$G$2:$H$19=результат!B$2))</f>
        <v>512.05999999999995</v>
      </c>
      <c r="C4" s="8">
        <f>SUMPRODUCT(данные!$E$2:$F$19*(данные!$G$2:$H$19=результат!C$2))</f>
        <v>2195.8000000000002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расчет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Ракитин И.О.</cp:lastModifiedBy>
  <cp:lastPrinted>2015-05-13T10:18:03Z</cp:lastPrinted>
  <dcterms:created xsi:type="dcterms:W3CDTF">2014-11-12T15:25:31Z</dcterms:created>
  <dcterms:modified xsi:type="dcterms:W3CDTF">2017-01-25T13:02:57Z</dcterms:modified>
</cp:coreProperties>
</file>