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372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35" i="1" l="1"/>
  <c r="F36" i="1"/>
  <c r="F37" i="1"/>
  <c r="G37" i="1"/>
  <c r="G36" i="1"/>
  <c r="G35" i="1"/>
  <c r="F26" i="1"/>
  <c r="F27" i="1"/>
  <c r="F28" i="1"/>
  <c r="F29" i="1"/>
  <c r="F30" i="1"/>
  <c r="F31" i="1"/>
  <c r="F32" i="1"/>
  <c r="F33" i="1"/>
  <c r="F34" i="1"/>
  <c r="F25" i="1"/>
  <c r="G25" i="1"/>
  <c r="G26" i="1"/>
  <c r="G27" i="1"/>
  <c r="G28" i="1"/>
  <c r="G29" i="1"/>
  <c r="G30" i="1"/>
  <c r="G31" i="1"/>
  <c r="G32" i="1"/>
  <c r="G33" i="1"/>
  <c r="G34" i="1"/>
  <c r="G24" i="1"/>
  <c r="F23" i="1"/>
  <c r="F24" i="1"/>
  <c r="G23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G22" i="1"/>
  <c r="G21" i="1"/>
  <c r="F2" i="1" l="1"/>
  <c r="G19" i="1"/>
  <c r="G20" i="1"/>
  <c r="G18" i="1"/>
  <c r="G7" i="1"/>
  <c r="G8" i="1"/>
  <c r="G9" i="1"/>
  <c r="G10" i="1"/>
  <c r="G11" i="1"/>
  <c r="G12" i="1"/>
  <c r="G13" i="1"/>
  <c r="G14" i="1"/>
  <c r="G15" i="1"/>
  <c r="G16" i="1"/>
  <c r="G17" i="1"/>
  <c r="F6" i="1"/>
  <c r="F7" i="1"/>
  <c r="F8" i="1"/>
  <c r="F9" i="1"/>
  <c r="G6" i="1"/>
  <c r="G2" i="1" l="1"/>
  <c r="G3" i="1"/>
  <c r="G4" i="1"/>
  <c r="G5" i="1"/>
  <c r="F3" i="1"/>
  <c r="F4" i="1"/>
  <c r="F5" i="1"/>
</calcChain>
</file>

<file path=xl/sharedStrings.xml><?xml version="1.0" encoding="utf-8"?>
<sst xmlns="http://schemas.openxmlformats.org/spreadsheetml/2006/main" count="114" uniqueCount="83">
  <si>
    <t>Показатель</t>
  </si>
  <si>
    <t>Название</t>
  </si>
  <si>
    <t>Норма</t>
  </si>
  <si>
    <t>65-70</t>
  </si>
  <si>
    <t>Процент отклонения от нормы</t>
  </si>
  <si>
    <t>Формула Udik</t>
  </si>
  <si>
    <t>Показатели гемограммы</t>
  </si>
  <si>
    <r>
      <rPr>
        <b/>
        <sz val="11"/>
        <color theme="1"/>
        <rFont val="Calibri"/>
        <family val="2"/>
        <charset val="204"/>
        <scheme val="minor"/>
      </rPr>
      <t>лейкоциты</t>
    </r>
    <r>
      <rPr>
        <sz val="11"/>
        <color theme="1"/>
        <rFont val="Calibri"/>
        <family val="2"/>
        <scheme val="minor"/>
      </rPr>
      <t xml:space="preserve"> х10 9/л</t>
    </r>
  </si>
  <si>
    <r>
      <rPr>
        <b/>
        <sz val="11"/>
        <color theme="1"/>
        <rFont val="Calibri"/>
        <family val="2"/>
        <charset val="204"/>
        <scheme val="minor"/>
      </rPr>
      <t>лимфоциты</t>
    </r>
    <r>
      <rPr>
        <sz val="11"/>
        <color theme="1"/>
        <rFont val="Calibri"/>
        <family val="2"/>
        <scheme val="minor"/>
      </rPr>
      <t xml:space="preserve"> х10 9/л</t>
    </r>
  </si>
  <si>
    <r>
      <rPr>
        <b/>
        <sz val="11"/>
        <color theme="1"/>
        <rFont val="Calibri"/>
        <family val="2"/>
        <charset val="204"/>
        <scheme val="minor"/>
      </rPr>
      <t>моноциты</t>
    </r>
    <r>
      <rPr>
        <sz val="11"/>
        <color theme="1"/>
        <rFont val="Calibri"/>
        <family val="2"/>
        <scheme val="minor"/>
      </rPr>
      <t xml:space="preserve"> х10 9/л</t>
    </r>
  </si>
  <si>
    <r>
      <rPr>
        <b/>
        <sz val="11"/>
        <color theme="1"/>
        <rFont val="Calibri"/>
        <family val="2"/>
        <charset val="204"/>
        <scheme val="minor"/>
      </rPr>
      <t>нейтрофилы</t>
    </r>
    <r>
      <rPr>
        <sz val="11"/>
        <color theme="1"/>
        <rFont val="Calibri"/>
        <family val="2"/>
        <scheme val="minor"/>
      </rPr>
      <t xml:space="preserve"> х10 9/л</t>
    </r>
  </si>
  <si>
    <r>
      <rPr>
        <b/>
        <sz val="11"/>
        <color theme="1"/>
        <rFont val="Calibri"/>
        <family val="2"/>
        <charset val="204"/>
        <scheme val="minor"/>
      </rPr>
      <t>тромбоциты</t>
    </r>
    <r>
      <rPr>
        <sz val="11"/>
        <color theme="1"/>
        <rFont val="Calibri"/>
        <family val="2"/>
        <scheme val="minor"/>
      </rPr>
      <t xml:space="preserve"> х10 9/л</t>
    </r>
  </si>
  <si>
    <r>
      <rPr>
        <b/>
        <sz val="11"/>
        <color theme="1"/>
        <rFont val="Calibri"/>
        <family val="2"/>
        <charset val="204"/>
        <scheme val="minor"/>
      </rPr>
      <t>еритроциты</t>
    </r>
    <r>
      <rPr>
        <sz val="11"/>
        <color theme="1"/>
        <rFont val="Calibri"/>
        <family val="2"/>
        <scheme val="minor"/>
      </rPr>
      <t xml:space="preserve"> х10 9/л </t>
    </r>
  </si>
  <si>
    <r>
      <rPr>
        <b/>
        <sz val="11"/>
        <color theme="1"/>
        <rFont val="Calibri"/>
        <family val="2"/>
        <charset val="204"/>
        <scheme val="minor"/>
      </rPr>
      <t>гемоглобин</t>
    </r>
    <r>
      <rPr>
        <sz val="11"/>
        <color theme="1"/>
        <rFont val="Calibri"/>
        <family val="2"/>
        <scheme val="minor"/>
      </rPr>
      <t xml:space="preserve"> г/л</t>
    </r>
  </si>
  <si>
    <t>4,0-9,0</t>
  </si>
  <si>
    <t>1,32-3,57</t>
  </si>
  <si>
    <t>0,30-0,82</t>
  </si>
  <si>
    <t>180-360</t>
  </si>
  <si>
    <t>4,0-5,0</t>
  </si>
  <si>
    <t>130-160</t>
  </si>
  <si>
    <t>Клеточный иммунитет</t>
  </si>
  <si>
    <t>28-34</t>
  </si>
  <si>
    <t>лимфоциты %</t>
  </si>
  <si>
    <t>T-лимфоциты (CD-3) %</t>
  </si>
  <si>
    <t>T-лимфоциты (CD-3) х10 9/л</t>
  </si>
  <si>
    <t>Иммунорегулирующий индекс %</t>
  </si>
  <si>
    <t>T-хелперы (CD-4) %</t>
  </si>
  <si>
    <t>T-хелперы (CD-4) х10 9/л</t>
  </si>
  <si>
    <t>T-цитотоксические (CD-8) %</t>
  </si>
  <si>
    <t>T-цитотоксические (CD-8) х10 9/л</t>
  </si>
  <si>
    <t>B-лимфоциты (CD-19) %</t>
  </si>
  <si>
    <t>B-лимфоциты (CD-19) х10 9/л</t>
  </si>
  <si>
    <t>NK-клетки (CD-16) %</t>
  </si>
  <si>
    <t>NK-клетки (CD-16) х10 9/л</t>
  </si>
  <si>
    <t>67,29-69,49</t>
  </si>
  <si>
    <t>0,77-1,53</t>
  </si>
  <si>
    <t>31,39-41,31</t>
  </si>
  <si>
    <t>0,44-0,44</t>
  </si>
  <si>
    <t>24,61-24,61</t>
  </si>
  <si>
    <t>0,37-0,37</t>
  </si>
  <si>
    <t>1,47-147</t>
  </si>
  <si>
    <t>11,71-11,71</t>
  </si>
  <si>
    <t>12,97-12,97</t>
  </si>
  <si>
    <t>0,24-0,24</t>
  </si>
  <si>
    <t>0,25-0,25</t>
  </si>
  <si>
    <t>Пролиферативная активность лимфоцитов (РБТЛ) разными митогенами</t>
  </si>
  <si>
    <t>0-2</t>
  </si>
  <si>
    <t>Спонтанная пролиферация %</t>
  </si>
  <si>
    <t>55-65</t>
  </si>
  <si>
    <t>Т-митоген (ФГА) вызванная пролиферация %</t>
  </si>
  <si>
    <t>30-45</t>
  </si>
  <si>
    <t>Простангландинзависима пролиферация (ФГА+индометацин) %</t>
  </si>
  <si>
    <t>B-митоген (декстран-сульфат) вызванная пролиферация %</t>
  </si>
  <si>
    <t>Фагоцитарная активность нейтрофилов</t>
  </si>
  <si>
    <t>HCT-тест Спонтанная у.е</t>
  </si>
  <si>
    <t>255,5-255,5</t>
  </si>
  <si>
    <t>60-70</t>
  </si>
  <si>
    <t>HCT-тест Индуцирующая (зимозан) %</t>
  </si>
  <si>
    <t>Активность миелопероксидазы нейтрофилов (спонтанная) у.е</t>
  </si>
  <si>
    <t>18-23</t>
  </si>
  <si>
    <t>35-55</t>
  </si>
  <si>
    <t>Адгезивная активность нейтрофилов %</t>
  </si>
  <si>
    <t>Гуморальный иммунитет</t>
  </si>
  <si>
    <t>70-80</t>
  </si>
  <si>
    <t>Циркулирующие иммунные комплексы (ЦИК) у.е</t>
  </si>
  <si>
    <t>Аутоимунные реакции</t>
  </si>
  <si>
    <t>0-3</t>
  </si>
  <si>
    <t>Нейроаутоантигеном индуцированная пролиферация (РБТЛ) %</t>
  </si>
  <si>
    <t>Сенсибилизация нейтрофилов к альбумину %</t>
  </si>
  <si>
    <t>Сенсибилизация нейтрофилов к нейроспецифическим белкам ОБМ %</t>
  </si>
  <si>
    <t>5,0-7</t>
  </si>
  <si>
    <t>5,0-10</t>
  </si>
  <si>
    <t>NSE</t>
  </si>
  <si>
    <t>3,0-6</t>
  </si>
  <si>
    <t>Аутоантитела к мозговым антигенам</t>
  </si>
  <si>
    <t>Основной белок миелина</t>
  </si>
  <si>
    <t>26,05-26,05</t>
  </si>
  <si>
    <t>Белок S-100</t>
  </si>
  <si>
    <t>Нейроспецифические енолазы</t>
  </si>
  <si>
    <t>Общему человеческому мозговому антигену</t>
  </si>
  <si>
    <t>12,6-12,6</t>
  </si>
  <si>
    <t>23,1-23,1</t>
  </si>
  <si>
    <t>29-29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</si>
</sst>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16" fontId="0" fillId="0" borderId="1" xfId="0" applyNumberFormat="1" applyBorder="1"/>
    <xf numFmtId="0" fontId="0" fillId="0" borderId="1" xfId="0" applyNumberFormat="1" applyBorder="1"/>
    <xf numFmtId="0" fontId="0" fillId="0" borderId="0" xfId="0" applyNumberFormat="1"/>
    <xf numFmtId="0" fontId="0" fillId="0" borderId="1" xfId="0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/>
    <xf numFmtId="0" fontId="0" fillId="0" borderId="1" xfId="0" applyFill="1" applyBorder="1"/>
    <xf numFmtId="0" fontId="0" fillId="0" borderId="1" xfId="0" applyNumberFormat="1" applyFill="1" applyBorder="1"/>
    <xf numFmtId="0" fontId="4" fillId="0" borderId="1" xfId="0" applyFont="1" applyBorder="1"/>
    <xf numFmtId="0" fontId="2" fillId="2" borderId="1" xfId="0" applyFont="1" applyFill="1" applyBorder="1"/>
    <xf numFmtId="0" fontId="0" fillId="2" borderId="1" xfId="0" applyFill="1" applyBorder="1"/>
    <xf numFmtId="0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0" fontId="1" fillId="0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G37"/>
  <sheetViews>
    <sheetView tabSelected="1" workbookViewId="0">
      <selection activeCell="H12" sqref="H12"/>
    </sheetView>
  </sheetViews>
  <sheetFormatPr defaultRowHeight="15" x14ac:dyDescent="0.25"/>
  <cols>
    <col min="1" max="1" width="5.28515625" customWidth="1"/>
    <col min="2" max="2" width="67.5703125" customWidth="1"/>
    <col min="3" max="3" width="65.28515625" customWidth="1"/>
    <col min="4" max="4" width="14.7109375" customWidth="1"/>
    <col min="5" max="5" width="18" style="6" customWidth="1"/>
    <col min="6" max="6" width="30" customWidth="1"/>
    <col min="7" max="7" width="43" customWidth="1"/>
    <col min="8" max="8" width="28.140625" customWidth="1"/>
  </cols>
  <sheetData>
    <row r="1" spans="2:7" ht="35.25" customHeight="1" x14ac:dyDescent="0.25">
      <c r="B1" s="8" t="s">
        <v>0</v>
      </c>
      <c r="C1" s="8" t="s">
        <v>1</v>
      </c>
      <c r="D1" s="8" t="s">
        <v>0</v>
      </c>
      <c r="E1" s="9" t="s">
        <v>2</v>
      </c>
      <c r="F1" s="10" t="s">
        <v>4</v>
      </c>
      <c r="G1" s="8" t="s">
        <v>5</v>
      </c>
    </row>
    <row r="2" spans="2:7" x14ac:dyDescent="0.25">
      <c r="B2" s="1" t="s">
        <v>6</v>
      </c>
      <c r="C2" s="3" t="s">
        <v>7</v>
      </c>
      <c r="D2" s="1">
        <v>7.6</v>
      </c>
      <c r="E2" s="4" t="s">
        <v>14</v>
      </c>
      <c r="F2" s="2">
        <f>ABS(QUARTILE(--MID(SUBSTITUTE(D2&amp;"-"&amp;E2,"-","          "),{1,11,21},10),2)-D2)/QUARTILE(--MID(SUBSTITUTE(D2&amp;"-"&amp;E2,"-","          "),{1,11,21},10),2)%</f>
        <v>0</v>
      </c>
      <c r="G2" s="2">
        <f>IF(D2&lt;VALUE(TRIM(LEFT(SUBSTITUTE(E2,"-","     "),3))),100*(TRIM(LEFT(SUBSTITUTE(E2,"-","     "),3))-D2)/TRIM(LEFT(SUBSTITUTE(E2,"-","     "),3)),IF(D2&gt;VALUE(TRIM(RIGHT(SUBSTITUTE(E2,"-","     "),3))),100*(D2-TRIM(RIGHT(SUBSTITUTE(E2,"-","     "),3)))/TRIM(RIGHT(SUBSTITUTE(E2,"-","     "),3)),0))</f>
        <v>0</v>
      </c>
    </row>
    <row r="3" spans="2:7" x14ac:dyDescent="0.25">
      <c r="B3" s="1" t="s">
        <v>6</v>
      </c>
      <c r="C3" s="3" t="s">
        <v>8</v>
      </c>
      <c r="D3" s="1">
        <v>3.7</v>
      </c>
      <c r="E3" s="5" t="s">
        <v>15</v>
      </c>
      <c r="F3" s="2">
        <f>ABS(QUARTILE(--MID(SUBSTITUTE(D3&amp;"-"&amp;E3,"-","          "),{1,11,21},10),2)-D3)/QUARTILE(--MID(SUBSTITUTE(D3&amp;"-"&amp;E3,"-","          "),{1,11,21},10),2)%</f>
        <v>5.7142857142857189</v>
      </c>
      <c r="G3" s="2">
        <f>IF(D3&lt;VALUE(TRIM(LEFT(SUBSTITUTE(E3,"-","     "),3))),100*(TRIM(LEFT(SUBSTITUTE(E3,"-","     "),3))-D3)/TRIM(LEFT(SUBSTITUTE(E3,"-","     "),3)),IF(D3&gt;VALUE(TRIM(RIGHT(SUBSTITUTE(E3,"-","     "),3))),100*(D3-TRIM(RIGHT(SUBSTITUTE(E3,"-","     "),3)))/TRIM(RIGHT(SUBSTITUTE(E3,"-","     "),3)),0))</f>
        <v>549.12280701754401</v>
      </c>
    </row>
    <row r="4" spans="2:7" x14ac:dyDescent="0.25">
      <c r="B4" s="1" t="s">
        <v>6</v>
      </c>
      <c r="C4" s="3" t="s">
        <v>9</v>
      </c>
      <c r="D4" s="1">
        <v>0.5</v>
      </c>
      <c r="E4" s="5" t="s">
        <v>16</v>
      </c>
      <c r="F4" s="2">
        <f>ABS(QUARTILE(--MID(SUBSTITUTE(D4&amp;"-"&amp;E4,"-","          "),{1,11,21},10),2)-D4)/QUARTILE(--MID(SUBSTITUTE(D4&amp;"-"&amp;E4,"-","          "),{1,11,21},10),2)%</f>
        <v>0</v>
      </c>
      <c r="G4" s="2">
        <f>IF(D4&lt;VALUE(TRIM(LEFT(SUBSTITUTE(E4,"-","     "),3))),100*(TRIM(LEFT(SUBSTITUTE(E4,"-","     "),3))-D4)/TRIM(LEFT(SUBSTITUTE(E4,"-","     "),3)),IF(D4&gt;VALUE(TRIM(RIGHT(SUBSTITUTE(E4,"-","     "),3))),100*(D4-TRIM(RIGHT(SUBSTITUTE(E4,"-","     "),3)))/TRIM(RIGHT(SUBSTITUTE(E4,"-","     "),3)),0))</f>
        <v>0</v>
      </c>
    </row>
    <row r="5" spans="2:7" x14ac:dyDescent="0.25">
      <c r="B5" s="1" t="s">
        <v>6</v>
      </c>
      <c r="C5" s="3" t="s">
        <v>10</v>
      </c>
      <c r="D5" s="1">
        <v>3.4</v>
      </c>
      <c r="E5" s="5" t="s">
        <v>3</v>
      </c>
      <c r="F5" s="2">
        <f>ABS(QUARTILE(--MID(SUBSTITUTE(D5&amp;"-"&amp;E5,"-","          "),{1,11,21},10),2)-D5)/QUARTILE(--MID(SUBSTITUTE(D5&amp;"-"&amp;E5,"-","          "),{1,11,21},10),2)%</f>
        <v>94.769230769230774</v>
      </c>
      <c r="G5" s="2">
        <f>IF(D5&lt;VALUE(TRIM(LEFT(SUBSTITUTE(E5,"-","     "),3))),100*(TRIM(LEFT(SUBSTITUTE(E5,"-","     "),3))-D5)/TRIM(LEFT(SUBSTITUTE(E5,"-","     "),3)),IF(D5&gt;VALUE(TRIM(RIGHT(SUBSTITUTE(E5,"-","     "),3))),100*(D5-TRIM(RIGHT(SUBSTITUTE(E5,"-","     "),3)))/TRIM(RIGHT(SUBSTITUTE(E5,"-","     "),3)),0))</f>
        <v>94.769230769230774</v>
      </c>
    </row>
    <row r="6" spans="2:7" x14ac:dyDescent="0.25">
      <c r="B6" s="1" t="s">
        <v>6</v>
      </c>
      <c r="C6" s="11" t="s">
        <v>11</v>
      </c>
      <c r="D6" s="12">
        <v>139</v>
      </c>
      <c r="E6" s="13" t="s">
        <v>17</v>
      </c>
      <c r="F6" s="2">
        <f>ABS(QUARTILE(--MID(SUBSTITUTE(D6&amp;"-"&amp;E6,"-","          "),{1,11,21},10),2)-D6)/QUARTILE(--MID(SUBSTITUTE(D6&amp;"-"&amp;E6,"-","          "),{1,11,21},10),2)%</f>
        <v>22.777777777777779</v>
      </c>
      <c r="G6" s="7">
        <f>IF(D6&lt;VALUE(TRIM(LEFT(SUBSTITUTE(E6,"-","     "),3))),100*(TRIM(LEFT(SUBSTITUTE(E6,"-","     "),3))-D6)/TRIM(LEFT(SUBSTITUTE(E6,"-","     "),3)),IF(D6&gt;VALUE(TRIM(RIGHT(SUBSTITUTE(E6,"-","     "),3))),100*(D6-TRIM(RIGHT(SUBSTITUTE(E6,"-","     "),3)))/TRIM(RIGHT(SUBSTITUTE(E6,"-","     "),3)),0))</f>
        <v>22.777777777777779</v>
      </c>
    </row>
    <row r="7" spans="2:7" x14ac:dyDescent="0.25">
      <c r="B7" s="1" t="s">
        <v>6</v>
      </c>
      <c r="C7" s="11" t="s">
        <v>12</v>
      </c>
      <c r="D7" s="12">
        <v>4.6900000000000004</v>
      </c>
      <c r="E7" s="13" t="s">
        <v>18</v>
      </c>
      <c r="F7" s="2">
        <f>ABS(QUARTILE(--MID(SUBSTITUTE(D7&amp;"-"&amp;E7,"-","          "),{1,11,21},10),2)-D7)/QUARTILE(--MID(SUBSTITUTE(D7&amp;"-"&amp;E7,"-","          "),{1,11,21},10),2)%</f>
        <v>0</v>
      </c>
      <c r="G7" s="7">
        <f t="shared" ref="G7:G37" si="0">IF(D7&lt;VALUE(TRIM(LEFT(SUBSTITUTE(E7,"-","     "),3))),100*(TRIM(LEFT(SUBSTITUTE(E7,"-","     "),3))-D7)/TRIM(LEFT(SUBSTITUTE(E7,"-","     "),3)),IF(D7&gt;VALUE(TRIM(RIGHT(SUBSTITUTE(E7,"-","     "),3))),100*(D7-TRIM(RIGHT(SUBSTITUTE(E7,"-","     "),3)))/TRIM(RIGHT(SUBSTITUTE(E7,"-","     "),3)),0))</f>
        <v>0</v>
      </c>
    </row>
    <row r="8" spans="2:7" x14ac:dyDescent="0.25">
      <c r="B8" s="1" t="s">
        <v>6</v>
      </c>
      <c r="C8" s="11" t="s">
        <v>13</v>
      </c>
      <c r="D8" s="12">
        <v>142</v>
      </c>
      <c r="E8" s="13" t="s">
        <v>19</v>
      </c>
      <c r="F8" s="2">
        <f>ABS(QUARTILE(--MID(SUBSTITUTE(D8&amp;"-"&amp;E8,"-","          "),{1,11,21},10),2)-D8)/QUARTILE(--MID(SUBSTITUTE(D8&amp;"-"&amp;E8,"-","          "),{1,11,21},10),2)%</f>
        <v>0</v>
      </c>
      <c r="G8" s="7">
        <f t="shared" si="0"/>
        <v>0</v>
      </c>
    </row>
    <row r="9" spans="2:7" x14ac:dyDescent="0.25">
      <c r="B9" s="1" t="s">
        <v>20</v>
      </c>
      <c r="C9" s="14" t="s">
        <v>22</v>
      </c>
      <c r="D9" s="12">
        <v>45</v>
      </c>
      <c r="E9" s="13" t="s">
        <v>21</v>
      </c>
      <c r="F9" s="2">
        <f>ABS(QUARTILE(--MID(SUBSTITUTE(D9&amp;"-"&amp;E9,"-","          "),{1,11,21},10),2)-D9)/QUARTILE(--MID(SUBSTITUTE(D9&amp;"-"&amp;E9,"-","          "),{1,11,21},10),2)%</f>
        <v>32.352941176470587</v>
      </c>
      <c r="G9" s="7">
        <f t="shared" si="0"/>
        <v>32.352941176470587</v>
      </c>
    </row>
    <row r="10" spans="2:7" x14ac:dyDescent="0.25">
      <c r="B10" s="1" t="s">
        <v>20</v>
      </c>
      <c r="C10" s="11" t="s">
        <v>23</v>
      </c>
      <c r="D10" s="12">
        <v>73</v>
      </c>
      <c r="E10" s="5" t="s">
        <v>34</v>
      </c>
      <c r="F10" s="2">
        <f>ABS(QUARTILE(--MID(SUBSTITUTE(D10&amp;"-"&amp;E10,"-","          "),{1,11,21},10),2)-D10)/QUARTILE(--MID(SUBSTITUTE(D10&amp;"-"&amp;E10,"-","          "),{1,11,21},10),2)%</f>
        <v>5.7971014492753632</v>
      </c>
      <c r="G10" s="7">
        <f t="shared" si="0"/>
        <v>14797.959183673471</v>
      </c>
    </row>
    <row r="11" spans="2:7" x14ac:dyDescent="0.25">
      <c r="B11" s="1" t="s">
        <v>20</v>
      </c>
      <c r="C11" s="15" t="s">
        <v>24</v>
      </c>
      <c r="D11" s="16">
        <v>2.48</v>
      </c>
      <c r="E11" s="17" t="s">
        <v>35</v>
      </c>
      <c r="F11" s="2">
        <f>ABS(QUARTILE(--MID(SUBSTITUTE(D11&amp;"-"&amp;E11,"-","          "),{1,11,21},10),2)-D11)/QUARTILE(--MID(SUBSTITUTE(D11&amp;"-"&amp;E11,"-","          "),{1,11,21},10),2)%</f>
        <v>148</v>
      </c>
      <c r="G11" s="18">
        <f t="shared" si="0"/>
        <v>367.92452830188677</v>
      </c>
    </row>
    <row r="12" spans="2:7" x14ac:dyDescent="0.25">
      <c r="B12" s="1" t="s">
        <v>20</v>
      </c>
      <c r="C12" s="11" t="s">
        <v>26</v>
      </c>
      <c r="D12" s="1">
        <v>24.1</v>
      </c>
      <c r="E12" s="5" t="s">
        <v>36</v>
      </c>
      <c r="F12" s="2">
        <f>ABS(QUARTILE(--MID(SUBSTITUTE(D12&amp;"-"&amp;E12,"-","          "),{1,11,21},10),2)-D12)/QUARTILE(--MID(SUBSTITUTE(D12&amp;"-"&amp;E12,"-","          "),{1,11,21},10),2)%</f>
        <v>0</v>
      </c>
      <c r="G12" s="7">
        <f t="shared" si="0"/>
        <v>22.258064516129028</v>
      </c>
    </row>
    <row r="13" spans="2:7" x14ac:dyDescent="0.25">
      <c r="B13" s="1" t="s">
        <v>20</v>
      </c>
      <c r="C13" s="15" t="s">
        <v>27</v>
      </c>
      <c r="D13" s="16">
        <v>0.81</v>
      </c>
      <c r="E13" s="17" t="s">
        <v>37</v>
      </c>
      <c r="F13" s="2">
        <f>ABS(QUARTILE(--MID(SUBSTITUTE(D13&amp;"-"&amp;E13,"-","          "),{1,11,21},10),2)-D13)/QUARTILE(--MID(SUBSTITUTE(D13&amp;"-"&amp;E13,"-","          "),{1,11,21},10),2)%</f>
        <v>84.090909090909093</v>
      </c>
      <c r="G13" s="18">
        <f t="shared" si="0"/>
        <v>84.090909090909108</v>
      </c>
    </row>
    <row r="14" spans="2:7" x14ac:dyDescent="0.25">
      <c r="B14" s="1" t="s">
        <v>20</v>
      </c>
      <c r="C14" s="11" t="s">
        <v>28</v>
      </c>
      <c r="D14" s="1">
        <v>53.5</v>
      </c>
      <c r="E14" s="5" t="s">
        <v>38</v>
      </c>
      <c r="F14" s="2">
        <f>ABS(QUARTILE(--MID(SUBSTITUTE(D14&amp;"-"&amp;E14,"-","          "),{1,11,21},10),2)-D14)/QUARTILE(--MID(SUBSTITUTE(D14&amp;"-"&amp;E14,"-","          "),{1,11,21},10),2)%</f>
        <v>117.39130434782609</v>
      </c>
      <c r="G14" s="7">
        <f t="shared" si="0"/>
        <v>8670.4918032786882</v>
      </c>
    </row>
    <row r="15" spans="2:7" x14ac:dyDescent="0.25">
      <c r="B15" s="1" t="s">
        <v>20</v>
      </c>
      <c r="C15" s="15" t="s">
        <v>29</v>
      </c>
      <c r="D15" s="16">
        <v>1.81</v>
      </c>
      <c r="E15" s="17" t="s">
        <v>39</v>
      </c>
      <c r="F15" s="2">
        <f>ABS(QUARTILE(--MID(SUBSTITUTE(D15&amp;"-"&amp;E15,"-","          "),{1,11,21},10),2)-D15)/QUARTILE(--MID(SUBSTITUTE(D15&amp;"-"&amp;E15,"-","          "),{1,11,21},10),2)%</f>
        <v>389.18918918918916</v>
      </c>
      <c r="G15" s="18">
        <f t="shared" si="0"/>
        <v>389.18918918918922</v>
      </c>
    </row>
    <row r="16" spans="2:7" x14ac:dyDescent="0.25">
      <c r="B16" s="1" t="s">
        <v>20</v>
      </c>
      <c r="C16" s="11" t="s">
        <v>25</v>
      </c>
      <c r="D16" s="1">
        <v>0.4</v>
      </c>
      <c r="E16" s="13" t="s">
        <v>40</v>
      </c>
      <c r="F16" s="2">
        <f>ABS(QUARTILE(--MID(SUBSTITUTE(D16&amp;"-"&amp;E16,"-","          "),{1,11,21},10),2)-D16)/QUARTILE(--MID(SUBSTITUTE(D16&amp;"-"&amp;E16,"-","          "),{1,11,21},10),2)%</f>
        <v>72.789115646258495</v>
      </c>
      <c r="G16" s="7">
        <f t="shared" si="0"/>
        <v>71.428571428571416</v>
      </c>
    </row>
    <row r="17" spans="2:7" x14ac:dyDescent="0.25">
      <c r="B17" s="1" t="s">
        <v>20</v>
      </c>
      <c r="C17" s="11" t="s">
        <v>30</v>
      </c>
      <c r="D17" s="1">
        <v>16.399999999999999</v>
      </c>
      <c r="E17" s="13" t="s">
        <v>41</v>
      </c>
      <c r="F17" s="2">
        <f>ABS(QUARTILE(--MID(SUBSTITUTE(D17&amp;"-"&amp;E17,"-","          "),{1,11,21},10),2)-D17)/QUARTILE(--MID(SUBSTITUTE(D17&amp;"-"&amp;E17,"-","          "),{1,11,21},10),2)%</f>
        <v>40.051238257899207</v>
      </c>
      <c r="G17" s="7">
        <f t="shared" si="0"/>
        <v>2209.8591549295775</v>
      </c>
    </row>
    <row r="18" spans="2:7" x14ac:dyDescent="0.25">
      <c r="B18" s="1" t="s">
        <v>20</v>
      </c>
      <c r="C18" s="15" t="s">
        <v>31</v>
      </c>
      <c r="D18" s="16">
        <v>0.55000000000000004</v>
      </c>
      <c r="E18" s="17" t="s">
        <v>43</v>
      </c>
      <c r="F18" s="2">
        <f>ABS(QUARTILE(--MID(SUBSTITUTE(D18&amp;"-"&amp;E18,"-","          "),{1,11,21},10),2)-D18)/QUARTILE(--MID(SUBSTITUTE(D18&amp;"-"&amp;E18,"-","          "),{1,11,21},10),2)%</f>
        <v>129.16666666666671</v>
      </c>
      <c r="G18" s="18">
        <f t="shared" si="0"/>
        <v>129.16666666666671</v>
      </c>
    </row>
    <row r="19" spans="2:7" x14ac:dyDescent="0.25">
      <c r="B19" s="1" t="s">
        <v>20</v>
      </c>
      <c r="C19" s="11" t="s">
        <v>32</v>
      </c>
      <c r="D19" s="1">
        <v>9.5</v>
      </c>
      <c r="E19" s="13" t="s">
        <v>42</v>
      </c>
      <c r="F19" s="2">
        <f>ABS(QUARTILE(--MID(SUBSTITUTE(D19&amp;"-"&amp;E19,"-","          "),{1,11,21},10),2)-D19)/QUARTILE(--MID(SUBSTITUTE(D19&amp;"-"&amp;E19,"-","          "),{1,11,21},10),2)%</f>
        <v>20.833333333333336</v>
      </c>
      <c r="G19" s="7">
        <f t="shared" si="0"/>
        <v>20.833333333333332</v>
      </c>
    </row>
    <row r="20" spans="2:7" x14ac:dyDescent="0.25">
      <c r="B20" s="1" t="s">
        <v>20</v>
      </c>
      <c r="C20" s="15" t="s">
        <v>33</v>
      </c>
      <c r="D20" s="16">
        <v>0.32</v>
      </c>
      <c r="E20" s="17" t="s">
        <v>44</v>
      </c>
      <c r="F20" s="2">
        <f>ABS(QUARTILE(--MID(SUBSTITUTE(D20&amp;"-"&amp;E20,"-","          "),{1,11,21},10),2)-D20)/QUARTILE(--MID(SUBSTITUTE(D20&amp;"-"&amp;E20,"-","          "),{1,11,21},10),2)%</f>
        <v>28.000000000000004</v>
      </c>
      <c r="G20" s="18">
        <f t="shared" si="0"/>
        <v>28.000000000000004</v>
      </c>
    </row>
    <row r="21" spans="2:7" x14ac:dyDescent="0.25">
      <c r="B21" s="1" t="s">
        <v>45</v>
      </c>
      <c r="C21" s="19" t="s">
        <v>47</v>
      </c>
      <c r="D21" s="1">
        <v>2</v>
      </c>
      <c r="E21" s="13" t="s">
        <v>46</v>
      </c>
      <c r="F21" s="2">
        <f>ABS(QUARTILE(--MID(SUBSTITUTE(D21&amp;"-"&amp;E21,"-","          "),{1,11,21},10),2)-D21)/QUARTILE(--MID(SUBSTITUTE(D21&amp;"-"&amp;E21,"-","          "),{1,11,21},10),2)%</f>
        <v>0</v>
      </c>
      <c r="G21" s="7">
        <f t="shared" si="0"/>
        <v>0</v>
      </c>
    </row>
    <row r="22" spans="2:7" x14ac:dyDescent="0.25">
      <c r="B22" s="1" t="s">
        <v>45</v>
      </c>
      <c r="C22" s="19" t="s">
        <v>49</v>
      </c>
      <c r="D22" s="12">
        <v>32</v>
      </c>
      <c r="E22" s="13" t="s">
        <v>48</v>
      </c>
      <c r="F22" s="7">
        <f>ABS(QUARTILE(--MID(SUBSTITUTE(D22&amp;"-"&amp;E22,"-","          "),{1,11,21},10),2)-D22)/QUARTILE(--MID(SUBSTITUTE(D22&amp;"-"&amp;E22,"-","          "),{1,11,21},10),2)%</f>
        <v>41.818181818181813</v>
      </c>
      <c r="G22" s="7">
        <f t="shared" si="0"/>
        <v>41.81818181818182</v>
      </c>
    </row>
    <row r="23" spans="2:7" x14ac:dyDescent="0.25">
      <c r="B23" s="1" t="s">
        <v>45</v>
      </c>
      <c r="C23" s="19" t="s">
        <v>51</v>
      </c>
      <c r="D23" s="12">
        <v>39</v>
      </c>
      <c r="E23" s="13" t="s">
        <v>3</v>
      </c>
      <c r="F23" s="7">
        <f>ABS(QUARTILE(--MID(SUBSTITUTE(D23&amp;"-"&amp;E23,"-","          "),{1,11,21},10),2)-D23)/QUARTILE(--MID(SUBSTITUTE(D23&amp;"-"&amp;E23,"-","          "),{1,11,21},10),2)%</f>
        <v>40</v>
      </c>
      <c r="G23" s="7">
        <f t="shared" si="0"/>
        <v>40</v>
      </c>
    </row>
    <row r="24" spans="2:7" x14ac:dyDescent="0.25">
      <c r="B24" s="1" t="s">
        <v>45</v>
      </c>
      <c r="C24" s="19" t="s">
        <v>52</v>
      </c>
      <c r="D24" s="12">
        <v>48</v>
      </c>
      <c r="E24" s="13" t="s">
        <v>50</v>
      </c>
      <c r="F24" s="7">
        <f>ABS(QUARTILE(--MID(SUBSTITUTE(D24&amp;"-"&amp;E24,"-","          "),{1,11,21},10),2)-D24)/QUARTILE(--MID(SUBSTITUTE(D24&amp;"-"&amp;E24,"-","          "),{1,11,21},10),2)%</f>
        <v>6.6666666666666661</v>
      </c>
      <c r="G24" s="7">
        <f t="shared" si="0"/>
        <v>6.666666666666667</v>
      </c>
    </row>
    <row r="25" spans="2:7" x14ac:dyDescent="0.25">
      <c r="B25" s="1" t="s">
        <v>53</v>
      </c>
      <c r="C25" s="19" t="s">
        <v>54</v>
      </c>
      <c r="D25" s="12">
        <v>218.5</v>
      </c>
      <c r="E25" s="13" t="s">
        <v>55</v>
      </c>
      <c r="F25" s="7" t="e">
        <f>ABS(QUARTILE(--MID(SUBSTITUTE(D25&amp;"-"&amp;E25,"-","          "),{1,11,21},10),2)-D25)/QUARTILE(--MID(SUBSTITUTE(D25&amp;"-"&amp;E25,"-","          "),{1,11,21},10),2)%</f>
        <v>#VALUE!</v>
      </c>
      <c r="G25" s="7">
        <f t="shared" si="0"/>
        <v>14.313725490196079</v>
      </c>
    </row>
    <row r="26" spans="2:7" x14ac:dyDescent="0.25">
      <c r="B26" s="1" t="s">
        <v>53</v>
      </c>
      <c r="C26" s="19" t="s">
        <v>57</v>
      </c>
      <c r="D26" s="12">
        <v>71.400000000000006</v>
      </c>
      <c r="E26" s="13" t="s">
        <v>56</v>
      </c>
      <c r="F26" s="7">
        <f>ABS(QUARTILE(--MID(SUBSTITUTE(D26&amp;"-"&amp;E26,"-","          "),{1,11,21},10),2)-D26)/QUARTILE(--MID(SUBSTITUTE(D26&amp;"-"&amp;E26,"-","          "),{1,11,21},10),2)%</f>
        <v>2.0000000000000084</v>
      </c>
      <c r="G26" s="7">
        <f t="shared" si="0"/>
        <v>2.000000000000008</v>
      </c>
    </row>
    <row r="27" spans="2:7" x14ac:dyDescent="0.25">
      <c r="B27" s="1" t="s">
        <v>53</v>
      </c>
      <c r="C27" s="19" t="s">
        <v>58</v>
      </c>
      <c r="D27" s="12">
        <v>10.23</v>
      </c>
      <c r="E27" s="13" t="s">
        <v>59</v>
      </c>
      <c r="F27" s="7">
        <f>ABS(QUARTILE(--MID(SUBSTITUTE(D27&amp;"-"&amp;E27,"-","          "),{1,11,21},10),2)-D27)/QUARTILE(--MID(SUBSTITUTE(D27&amp;"-"&amp;E27,"-","          "),{1,11,21},10),2)%</f>
        <v>43.166666666666664</v>
      </c>
      <c r="G27" s="7">
        <f t="shared" si="0"/>
        <v>43.166666666666664</v>
      </c>
    </row>
    <row r="28" spans="2:7" x14ac:dyDescent="0.25">
      <c r="B28" s="1" t="s">
        <v>53</v>
      </c>
      <c r="C28" s="19" t="s">
        <v>61</v>
      </c>
      <c r="D28" s="12">
        <v>55</v>
      </c>
      <c r="E28" s="13" t="s">
        <v>60</v>
      </c>
      <c r="F28" s="7">
        <f>ABS(QUARTILE(--MID(SUBSTITUTE(D28&amp;"-"&amp;E28,"-","          "),{1,11,21},10),2)-D28)/QUARTILE(--MID(SUBSTITUTE(D28&amp;"-"&amp;E28,"-","          "),{1,11,21},10),2)%</f>
        <v>0</v>
      </c>
      <c r="G28" s="7">
        <f t="shared" si="0"/>
        <v>0</v>
      </c>
    </row>
    <row r="29" spans="2:7" x14ac:dyDescent="0.25">
      <c r="B29" s="1" t="s">
        <v>62</v>
      </c>
      <c r="C29" s="19" t="s">
        <v>64</v>
      </c>
      <c r="D29" s="12">
        <v>295</v>
      </c>
      <c r="E29" s="13" t="s">
        <v>63</v>
      </c>
      <c r="F29" s="7">
        <f>ABS(QUARTILE(--MID(SUBSTITUTE(D29&amp;"-"&amp;E29,"-","          "),{1,11,21},10),2)-D29)/QUARTILE(--MID(SUBSTITUTE(D29&amp;"-"&amp;E29,"-","          "),{1,11,21},10),2)%</f>
        <v>268.75</v>
      </c>
      <c r="G29" s="7">
        <f t="shared" si="0"/>
        <v>268.75</v>
      </c>
    </row>
    <row r="30" spans="2:7" x14ac:dyDescent="0.25">
      <c r="B30" s="1" t="s">
        <v>65</v>
      </c>
      <c r="C30" s="19" t="s">
        <v>67</v>
      </c>
      <c r="D30" s="12">
        <v>20</v>
      </c>
      <c r="E30" s="13" t="s">
        <v>66</v>
      </c>
      <c r="F30" s="7">
        <f>ABS(QUARTILE(--MID(SUBSTITUTE(D30&amp;"-"&amp;E30,"-","          "),{1,11,21},10),2)-D30)/QUARTILE(--MID(SUBSTITUTE(D30&amp;"-"&amp;E30,"-","          "),{1,11,21},10),2)%</f>
        <v>566.66666666666674</v>
      </c>
      <c r="G30" s="7">
        <f t="shared" si="0"/>
        <v>566.66666666666663</v>
      </c>
    </row>
    <row r="31" spans="2:7" x14ac:dyDescent="0.25">
      <c r="B31" s="1" t="s">
        <v>65</v>
      </c>
      <c r="C31" s="19" t="s">
        <v>68</v>
      </c>
      <c r="D31" s="12">
        <v>8</v>
      </c>
      <c r="E31" s="4" t="s">
        <v>71</v>
      </c>
      <c r="F31" s="7">
        <f>ABS(QUARTILE(--MID(SUBSTITUTE(D31&amp;"-"&amp;E31,"-","          "),{1,11,21},10),2)-D31)/QUARTILE(--MID(SUBSTITUTE(D31&amp;"-"&amp;E31,"-","          "),{1,11,21},10),2)%</f>
        <v>0</v>
      </c>
      <c r="G31" s="7">
        <f t="shared" si="0"/>
        <v>0</v>
      </c>
    </row>
    <row r="32" spans="2:7" x14ac:dyDescent="0.25">
      <c r="B32" s="1" t="s">
        <v>65</v>
      </c>
      <c r="C32" s="1" t="s">
        <v>69</v>
      </c>
      <c r="D32" s="12">
        <v>14</v>
      </c>
      <c r="E32" s="13" t="s">
        <v>70</v>
      </c>
      <c r="F32" s="7">
        <f>ABS(QUARTILE(--MID(SUBSTITUTE(D32&amp;"-"&amp;E32,"-","          "),{1,11,21},10),2)-D32)/QUARTILE(--MID(SUBSTITUTE(D32&amp;"-"&amp;E32,"-","          "),{1,11,21},10),2)%</f>
        <v>99.999999999999986</v>
      </c>
      <c r="G32" s="7">
        <f t="shared" si="0"/>
        <v>100</v>
      </c>
    </row>
    <row r="33" spans="2:7" x14ac:dyDescent="0.25">
      <c r="B33" s="1" t="s">
        <v>65</v>
      </c>
      <c r="C33" s="19" t="s">
        <v>72</v>
      </c>
      <c r="D33" s="12">
        <v>16</v>
      </c>
      <c r="E33" s="13" t="s">
        <v>73</v>
      </c>
      <c r="F33" s="7">
        <f>ABS(QUARTILE(--MID(SUBSTITUTE(D33&amp;"-"&amp;E33,"-","          "),{1,11,21},10),2)-D33)/QUARTILE(--MID(SUBSTITUTE(D33&amp;"-"&amp;E33,"-","          "),{1,11,21},10),2)%</f>
        <v>166.66666666666669</v>
      </c>
      <c r="G33" s="7">
        <f t="shared" si="0"/>
        <v>166.66666666666666</v>
      </c>
    </row>
    <row r="34" spans="2:7" x14ac:dyDescent="0.25">
      <c r="B34" s="1" t="s">
        <v>74</v>
      </c>
      <c r="C34" s="19" t="s">
        <v>75</v>
      </c>
      <c r="D34" s="12">
        <v>44.9</v>
      </c>
      <c r="E34" s="5" t="s">
        <v>76</v>
      </c>
      <c r="F34" s="7">
        <f>ABS(QUARTILE(--MID(SUBSTITUTE(D34&amp;"-"&amp;E34,"-","          "),{1,11,21},10),2)-D34)/QUARTILE(--MID(SUBSTITUTE(D34&amp;"-"&amp;E34,"-","          "),{1,11,21},10),2)%</f>
        <v>72.360844529750466</v>
      </c>
      <c r="G34" s="7">
        <f t="shared" si="0"/>
        <v>89700</v>
      </c>
    </row>
    <row r="35" spans="2:7" x14ac:dyDescent="0.25">
      <c r="B35" s="1" t="s">
        <v>74</v>
      </c>
      <c r="C35" s="19" t="s">
        <v>77</v>
      </c>
      <c r="D35" s="12">
        <v>15.1</v>
      </c>
      <c r="E35" s="5" t="s">
        <v>80</v>
      </c>
      <c r="F35" s="7">
        <f>ABS(QUARTILE(--MID(SUBSTITUTE(D35&amp;"-"&amp;E35,"-","          "),{1,11,21},10),2)-D35)/QUARTILE(--MID(SUBSTITUTE(D35&amp;"-"&amp;E35,"-","          "),{1,11,21},10),2)%</f>
        <v>19.841269841269842</v>
      </c>
      <c r="G35" s="7">
        <f t="shared" si="0"/>
        <v>480.76923076923077</v>
      </c>
    </row>
    <row r="36" spans="2:7" x14ac:dyDescent="0.25">
      <c r="B36" s="1" t="s">
        <v>74</v>
      </c>
      <c r="C36" s="19" t="s">
        <v>78</v>
      </c>
      <c r="D36" s="12">
        <v>32.6</v>
      </c>
      <c r="E36" s="13" t="s">
        <v>81</v>
      </c>
      <c r="F36" s="7">
        <f>ABS(QUARTILE(--MID(SUBSTITUTE(D36&amp;"-"&amp;E36,"-","          "),{1,11,21},10),2)-D36)/QUARTILE(--MID(SUBSTITUTE(D36&amp;"-"&amp;E36,"-","          "),{1,11,21},10),2)%</f>
        <v>41.125541125541126</v>
      </c>
      <c r="G36" s="7">
        <f t="shared" si="0"/>
        <v>951.61290322580646</v>
      </c>
    </row>
    <row r="37" spans="2:7" x14ac:dyDescent="0.25">
      <c r="B37" s="1" t="s">
        <v>74</v>
      </c>
      <c r="C37" s="1" t="s">
        <v>79</v>
      </c>
      <c r="D37" s="12">
        <v>38</v>
      </c>
      <c r="E37" s="13" t="s">
        <v>82</v>
      </c>
      <c r="F37" s="7">
        <f>ABS(QUARTILE(--MID(SUBSTITUTE(D37&amp;"-"&amp;E37,"-","          "),{1,11,21},10),2)-D37)/QUARTILE(--MID(SUBSTITUTE(D37&amp;"-"&amp;E37,"-","          "),{1,11,21},10),2)%</f>
        <v>31.03448275862069</v>
      </c>
      <c r="G37" s="7">
        <f t="shared" si="0"/>
        <v>31.03448275862069</v>
      </c>
    </row>
  </sheetData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2017-01-22T07:27:35Z</dcterms:modified>
</cp:coreProperties>
</file>