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 Тимощук\Desktop\"/>
    </mc:Choice>
  </mc:AlternateContent>
  <bookViews>
    <workbookView xWindow="0" yWindow="60" windowWidth="7500" windowHeight="4245"/>
  </bookViews>
  <sheets>
    <sheet name="было" sheetId="8" r:id="rId1"/>
    <sheet name="стало" sheetId="9" r:id="rId2"/>
  </sheets>
  <definedNames>
    <definedName name="_xlnm.Print_Area" localSheetId="0">было!$A$1:$H$40</definedName>
    <definedName name="_xlnm.Print_Area" localSheetId="1">стало!$A$1:$H$40</definedName>
  </definedNames>
  <calcPr calcId="152511"/>
</workbook>
</file>

<file path=xl/calcChain.xml><?xml version="1.0" encoding="utf-8"?>
<calcChain xmlns="http://schemas.openxmlformats.org/spreadsheetml/2006/main">
  <c r="J40" i="9" l="1"/>
  <c r="K40" i="9" s="1"/>
  <c r="K39" i="9"/>
  <c r="J39" i="9"/>
  <c r="J38" i="9"/>
  <c r="K38" i="9" s="1"/>
  <c r="J37" i="9"/>
  <c r="K37" i="9" s="1"/>
  <c r="J36" i="9"/>
  <c r="K36" i="9" s="1"/>
  <c r="J35" i="9"/>
  <c r="K35" i="9" s="1"/>
  <c r="K34" i="9"/>
  <c r="J34" i="9"/>
  <c r="J33" i="9"/>
  <c r="K33" i="9" s="1"/>
  <c r="A21" i="8"/>
  <c r="A22" i="8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L17" i="9"/>
  <c r="A23" i="8" l="1"/>
  <c r="K26" i="8"/>
  <c r="K34" i="8"/>
  <c r="J21" i="8"/>
  <c r="K21" i="8" s="1"/>
  <c r="J22" i="8"/>
  <c r="K22" i="8" s="1"/>
  <c r="J23" i="8"/>
  <c r="K23" i="8" s="1"/>
  <c r="J24" i="8"/>
  <c r="K24" i="8" s="1"/>
  <c r="J25" i="8"/>
  <c r="K25" i="8" s="1"/>
  <c r="J26" i="8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20" i="8"/>
  <c r="K20" i="8" s="1"/>
  <c r="L17" i="8"/>
  <c r="A21" i="9" l="1"/>
  <c r="A25" i="8"/>
  <c r="A24" i="8"/>
  <c r="A22" i="9" l="1"/>
  <c r="A26" i="8"/>
  <c r="A23" i="9" l="1"/>
  <c r="A27" i="8"/>
  <c r="A28" i="8" s="1"/>
  <c r="A24" i="9" l="1"/>
  <c r="A29" i="8"/>
  <c r="A25" i="9" l="1"/>
  <c r="A30" i="8"/>
  <c r="A26" i="9" l="1"/>
  <c r="A27" i="9" s="1"/>
  <c r="A28" i="9" s="1"/>
  <c r="A29" i="9" s="1"/>
  <c r="A30" i="9" s="1"/>
  <c r="A31" i="9" s="1"/>
  <c r="A32" i="9" s="1"/>
  <c r="A33" i="9" s="1"/>
  <c r="A31" i="8"/>
  <c r="A32" i="8" s="1"/>
  <c r="A33" i="8" s="1"/>
  <c r="A34" i="8" s="1"/>
  <c r="A35" i="8" s="1"/>
  <c r="A36" i="8" s="1"/>
  <c r="A37" i="8" s="1"/>
  <c r="A38" i="8" s="1"/>
  <c r="A39" i="8" s="1"/>
  <c r="A40" i="8" s="1"/>
  <c r="A34" i="9" l="1"/>
  <c r="A35" i="9" l="1"/>
  <c r="A36" i="9" l="1"/>
  <c r="A37" i="9" s="1"/>
  <c r="A38" i="9" s="1"/>
  <c r="A39" i="9" l="1"/>
  <c r="A40" i="9" s="1"/>
</calcChain>
</file>

<file path=xl/sharedStrings.xml><?xml version="1.0" encoding="utf-8"?>
<sst xmlns="http://schemas.openxmlformats.org/spreadsheetml/2006/main" count="108" uniqueCount="37">
  <si>
    <t>Единица измерения</t>
  </si>
  <si>
    <t>Грунт-эмаль "СБЭ-111"Унипол марки Б" ТУ 2312-001-59846005-2003</t>
  </si>
  <si>
    <t>кг</t>
  </si>
  <si>
    <t>м3</t>
  </si>
  <si>
    <t>Уайт-спирит</t>
  </si>
  <si>
    <t>т</t>
  </si>
  <si>
    <t>Ветошь</t>
  </si>
  <si>
    <t>Трубы стальные электросварные прямошовные и спирально-шовные больших диаметров группы А и Б с сопротивлением по разрыву 38 кгс/мм2 наружный диаметр 530 мм толщина стенки 10 мм</t>
  </si>
  <si>
    <t>м</t>
  </si>
  <si>
    <t>Трубы бесшовные обсадные из стали группы Д и Б с короткой треугольной резьбой наружный диаметр 273 мм толщина стенки 10,2 мм</t>
  </si>
  <si>
    <t>Трубы бесшовные обсадные из стали группы Д и Б с короткой треугольной резьбой наружный диаметр 324 мм толщина стенки 11 мм</t>
  </si>
  <si>
    <t>Песок металлический</t>
  </si>
  <si>
    <t>Бетон тяжелый, крупность заполнителя 20 мм, класс В 20 (М250)</t>
  </si>
  <si>
    <t>Дополнительные расходы на транспортировку 1 тонны материалов поставки...</t>
  </si>
  <si>
    <t>Затраты на транспортировку материалов от ж/д станции Ево-Яха до объекта строительства(расстояние транспортировки 157 км, антикорозийные лакокрасочные материалы состава АРСЕТ-Газ-2)</t>
  </si>
  <si>
    <t>П/п</t>
  </si>
  <si>
    <t>Наименование ресурса</t>
  </si>
  <si>
    <t>Расход по норме</t>
  </si>
  <si>
    <t>Фактич. количество</t>
  </si>
  <si>
    <t>Экономия (+), перерасход (-)</t>
  </si>
  <si>
    <t>Списать на себестоимость</t>
  </si>
  <si>
    <t>Код материала</t>
  </si>
  <si>
    <t>Кислород</t>
  </si>
  <si>
    <t>Электроды</t>
  </si>
  <si>
    <t>Дополнительные расходы на транспортировку 1 тонны материалов поставки подрядчиа,сверх учтенных 200 км (расстояние транспортировки 157 км, 3 класс грузов)</t>
  </si>
  <si>
    <t>Дополнительные расходы на транспортировку 1 тонны материалов поставки подрядчиа,сверх учтенных 200 км (расстояние транспортировки 157 км,2 класс грузов)</t>
  </si>
  <si>
    <t>Дополнительные расходы на транспортировку 1 тонны материалов поставки подрядчика,сверх учтенных 200 км (расстояние транспортировки 157 км,1 класс грузов, кроме м/к)</t>
  </si>
  <si>
    <t>Дополнительные расходы на транспортировку 1 тонны материалов поставки подрядчика,сверх учтенных 200 км (расстояние транспортировки 157 км,1 класс грузов, м/к)</t>
  </si>
  <si>
    <t>Дополнительные расходы на транспортировку 1 тонны материалов поставки,сверх учтенных 200 км (расстояние транспортировки 157 км, работающими вне карьеров)</t>
  </si>
  <si>
    <t>Трубы стальные бесшовные горячедеформированные O159х8 ГОСТ 8732-78, 8731-74В, 100% УЗК, гарантия гидродавления, при тл. стенки более или равно 5мм фаска, сталь 09Г2С</t>
  </si>
  <si>
    <t>Трубы стальные бесшовные горячедеформированные, ГОСТ 8732-78, ГОСТ 8731-74, наружный диаметр (толщина стенки) -219(8) мм, из стали марки 09Г2С.</t>
  </si>
  <si>
    <t>Трубы стальные бесшовные горячедеформированные, ГОСТ 8732-78, ГОСТ 8731-74, наружный диаметр (толщина стенки) -426(8) мм, из стали марки 09Г2С.</t>
  </si>
  <si>
    <t>Трубы стальные бесшовные горячедеформированные, ГОСТ 8732-78, ГОСТ 8731-74, наружный диаметр (толщина стенки) -325(9) мм, из стали марки 09Г2С.(д.325х8 мм)</t>
  </si>
  <si>
    <t>Цена за ед в базе</t>
  </si>
  <si>
    <t>Цена за ед в текущих</t>
  </si>
  <si>
    <t>Всего в текущих ценах</t>
  </si>
  <si>
    <t>Всего в базе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</si>
</sst>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9"/>
      <name val="Tahom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888888"/>
      <name val="Arial"/>
      <family val="2"/>
      <charset val="204"/>
    </font>
    <font>
      <sz val="10"/>
      <color rgb="FF8E0000"/>
      <name val="Arial"/>
      <family val="2"/>
      <charset val="204"/>
    </font>
    <font>
      <sz val="10"/>
      <color theme="9" tint="-0.49998474074526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4" fontId="3" fillId="0" borderId="0" applyNumberFormat="0" applyFont="0" applyAlignment="0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44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0" xfId="12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2" applyFont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9" fontId="4" fillId="0" borderId="0" xfId="12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12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12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4" fontId="9" fillId="2" borderId="1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12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49"/>
  <sheetViews>
    <sheetView showGridLines="0" tabSelected="1" topLeftCell="A7" zoomScaleNormal="100" zoomScaleSheetLayoutView="100" workbookViewId="0">
      <selection activeCell="C16" sqref="C16"/>
    </sheetView>
  </sheetViews>
  <sheetFormatPr defaultRowHeight="12.75" x14ac:dyDescent="0.2"/>
  <cols>
    <col min="1" max="1" width="3.7109375" style="5" customWidth="1"/>
    <col min="2" max="2" width="35.7109375" style="5" customWidth="1"/>
    <col min="3" max="3" width="10" style="5" customWidth="1"/>
    <col min="4" max="4" width="8.7109375" style="5" customWidth="1"/>
    <col min="5" max="5" width="10.42578125" style="5" customWidth="1"/>
    <col min="6" max="6" width="13.28515625" style="5" customWidth="1"/>
    <col min="7" max="7" width="11.140625" style="5" customWidth="1"/>
    <col min="8" max="8" width="21.140625" style="5" customWidth="1"/>
    <col min="9" max="9" width="17.7109375" style="36" customWidth="1"/>
    <col min="10" max="11" width="17.7109375" style="5" customWidth="1"/>
    <col min="12" max="12" width="17.7109375" style="12" customWidth="1"/>
    <col min="13" max="16384" width="9.140625" style="5"/>
  </cols>
  <sheetData>
    <row r="1" spans="1:12" ht="4.5" customHeight="1" x14ac:dyDescent="0.2">
      <c r="A1" s="16"/>
      <c r="E1" s="16"/>
      <c r="I1" s="38"/>
    </row>
    <row r="2" spans="1:12" ht="4.5" customHeight="1" x14ac:dyDescent="0.2">
      <c r="A2" s="4"/>
      <c r="E2" s="16"/>
      <c r="I2" s="38"/>
    </row>
    <row r="3" spans="1:12" ht="4.5" customHeight="1" x14ac:dyDescent="0.2">
      <c r="A3" s="16"/>
      <c r="E3" s="16"/>
      <c r="I3" s="38"/>
    </row>
    <row r="4" spans="1:12" ht="4.5" customHeight="1" x14ac:dyDescent="0.2">
      <c r="E4" s="16"/>
      <c r="I4" s="39"/>
      <c r="L4" s="5"/>
    </row>
    <row r="5" spans="1:12" ht="4.5" customHeight="1" x14ac:dyDescent="0.2">
      <c r="A5" s="7"/>
      <c r="B5" s="7"/>
      <c r="C5" s="7"/>
      <c r="D5" s="7"/>
      <c r="E5" s="17"/>
      <c r="F5" s="7"/>
      <c r="G5" s="7"/>
      <c r="H5" s="7"/>
      <c r="I5" s="40"/>
      <c r="J5" s="7"/>
      <c r="K5" s="7"/>
      <c r="L5" s="7"/>
    </row>
    <row r="6" spans="1:12" ht="4.5" customHeight="1" x14ac:dyDescent="0.2">
      <c r="B6" s="7"/>
      <c r="C6" s="7"/>
      <c r="D6" s="7"/>
      <c r="E6" s="17"/>
      <c r="F6" s="7"/>
      <c r="G6" s="7"/>
      <c r="H6" s="7"/>
      <c r="I6" s="40"/>
      <c r="J6" s="7"/>
      <c r="K6" s="7"/>
      <c r="L6" s="7"/>
    </row>
    <row r="7" spans="1:12" ht="4.5" customHeight="1" x14ac:dyDescent="0.2">
      <c r="B7" s="8"/>
      <c r="I7" s="39"/>
      <c r="L7" s="5"/>
    </row>
    <row r="8" spans="1:12" ht="4.5" customHeight="1" x14ac:dyDescent="0.2">
      <c r="A8" s="13"/>
      <c r="D8" s="24"/>
      <c r="I8" s="39"/>
      <c r="L8" s="5"/>
    </row>
    <row r="9" spans="1:12" ht="4.5" customHeight="1" x14ac:dyDescent="0.2">
      <c r="A9" s="6"/>
      <c r="D9" s="6"/>
      <c r="I9" s="39"/>
      <c r="L9" s="5"/>
    </row>
    <row r="10" spans="1:12" ht="4.5" customHeight="1" x14ac:dyDescent="0.2">
      <c r="A10" s="6"/>
      <c r="D10" s="6"/>
      <c r="I10" s="38"/>
    </row>
    <row r="11" spans="1:12" ht="4.5" customHeight="1" x14ac:dyDescent="0.2">
      <c r="A11" s="6"/>
      <c r="D11" s="13"/>
      <c r="I11" s="38"/>
    </row>
    <row r="12" spans="1:12" ht="4.5" customHeight="1" x14ac:dyDescent="0.2">
      <c r="A12" s="6"/>
      <c r="D12" s="13"/>
      <c r="I12" s="38"/>
    </row>
    <row r="13" spans="1:12" ht="4.5" customHeight="1" x14ac:dyDescent="0.2">
      <c r="A13" s="6"/>
      <c r="D13" s="6"/>
      <c r="I13" s="41"/>
      <c r="J13" s="28"/>
    </row>
    <row r="14" spans="1:12" ht="4.5" customHeight="1" x14ac:dyDescent="0.2">
      <c r="A14" s="6"/>
      <c r="I14" s="38"/>
    </row>
    <row r="15" spans="1:12" ht="4.5" customHeight="1" x14ac:dyDescent="0.2">
      <c r="A15" s="6"/>
      <c r="I15" s="38"/>
    </row>
    <row r="16" spans="1:12" ht="4.5" customHeight="1" x14ac:dyDescent="0.2">
      <c r="A16" s="6"/>
      <c r="D16" s="26"/>
      <c r="I16" s="38"/>
    </row>
    <row r="17" spans="1:12" ht="4.5" customHeight="1" thickBot="1" x14ac:dyDescent="0.25">
      <c r="A17" s="6"/>
      <c r="I17" s="41"/>
      <c r="J17" s="27"/>
      <c r="L17" s="12" t="str">
        <f>IF(ISBLANK(I20),"НЕТ СТОИМОСТНЫХ МАТЕРИАЛОВ!","")</f>
        <v/>
      </c>
    </row>
    <row r="18" spans="1:12" ht="54.95" customHeight="1" thickBot="1" x14ac:dyDescent="0.25">
      <c r="A18" s="21" t="s">
        <v>15</v>
      </c>
      <c r="B18" s="21" t="s">
        <v>16</v>
      </c>
      <c r="C18" s="21" t="s">
        <v>0</v>
      </c>
      <c r="D18" s="21" t="s">
        <v>17</v>
      </c>
      <c r="E18" s="22" t="s">
        <v>18</v>
      </c>
      <c r="F18" s="23" t="s">
        <v>19</v>
      </c>
      <c r="G18" s="23" t="s">
        <v>20</v>
      </c>
      <c r="H18" s="23" t="s">
        <v>21</v>
      </c>
      <c r="I18" s="42" t="s">
        <v>33</v>
      </c>
      <c r="J18" s="1" t="s">
        <v>34</v>
      </c>
      <c r="K18" s="1" t="s">
        <v>35</v>
      </c>
      <c r="L18" s="14" t="s">
        <v>36</v>
      </c>
    </row>
    <row r="19" spans="1:12" ht="13.5" thickBot="1" x14ac:dyDescent="0.25">
      <c r="A19" s="18">
        <v>1</v>
      </c>
      <c r="B19" s="18">
        <v>2</v>
      </c>
      <c r="C19" s="18">
        <v>3</v>
      </c>
      <c r="D19" s="18">
        <v>4</v>
      </c>
      <c r="E19" s="19">
        <v>5</v>
      </c>
      <c r="F19" s="20">
        <v>6</v>
      </c>
      <c r="G19" s="20">
        <v>7</v>
      </c>
      <c r="H19" s="20">
        <v>8</v>
      </c>
      <c r="I19" s="43">
        <v>9</v>
      </c>
      <c r="J19" s="9">
        <v>10</v>
      </c>
      <c r="K19" s="9">
        <v>11</v>
      </c>
      <c r="L19" s="15">
        <v>12</v>
      </c>
    </row>
    <row r="20" spans="1:12" ht="25.5" x14ac:dyDescent="0.2">
      <c r="A20" s="2">
        <v>1</v>
      </c>
      <c r="B20" s="25" t="s">
        <v>1</v>
      </c>
      <c r="C20" s="2" t="s">
        <v>2</v>
      </c>
      <c r="D20" s="30">
        <v>579.16099999999994</v>
      </c>
      <c r="E20" s="2"/>
      <c r="F20" s="2"/>
      <c r="G20" s="2"/>
      <c r="H20" s="2"/>
      <c r="I20" s="31">
        <v>134.54</v>
      </c>
      <c r="J20" s="29">
        <f>I20*J$17</f>
        <v>0</v>
      </c>
      <c r="K20" s="29">
        <f>J20*D20</f>
        <v>0</v>
      </c>
      <c r="L20" s="29">
        <v>77920.320000000007</v>
      </c>
    </row>
    <row r="21" spans="1:12" x14ac:dyDescent="0.2">
      <c r="A21" s="3">
        <f>IF($B21="","",MAX($A$20:A20)+1)</f>
        <v>2</v>
      </c>
      <c r="B21" s="32" t="s">
        <v>22</v>
      </c>
      <c r="C21" s="33" t="s">
        <v>3</v>
      </c>
      <c r="D21" s="34">
        <v>43.315600000000003</v>
      </c>
      <c r="E21" s="33"/>
      <c r="F21" s="33"/>
      <c r="G21" s="33"/>
      <c r="H21" s="33"/>
      <c r="I21" s="37"/>
      <c r="J21" s="35">
        <f t="shared" ref="J21:J40" si="0">I21*J$17</f>
        <v>0</v>
      </c>
      <c r="K21" s="35">
        <f t="shared" ref="K21:K40" si="1">J21*D21</f>
        <v>0</v>
      </c>
      <c r="L21" s="35"/>
    </row>
    <row r="22" spans="1:12" x14ac:dyDescent="0.2">
      <c r="A22" s="3">
        <f>IF($B22="","",MAX($A$20:A21)+1)</f>
        <v>3</v>
      </c>
      <c r="B22" s="10" t="s">
        <v>4</v>
      </c>
      <c r="C22" s="3" t="s">
        <v>5</v>
      </c>
      <c r="D22" s="11">
        <v>0.46300000000000002</v>
      </c>
      <c r="E22" s="3"/>
      <c r="F22" s="3"/>
      <c r="G22" s="3"/>
      <c r="H22" s="3"/>
      <c r="I22" s="31"/>
      <c r="J22" s="29">
        <f t="shared" si="0"/>
        <v>0</v>
      </c>
      <c r="K22" s="29">
        <f t="shared" si="1"/>
        <v>0</v>
      </c>
      <c r="L22" s="29"/>
    </row>
    <row r="23" spans="1:12" x14ac:dyDescent="0.2">
      <c r="A23" s="3">
        <f>IF($B23="","",MAX($A$20:A22)+1)</f>
        <v>4</v>
      </c>
      <c r="B23" s="10" t="s">
        <v>23</v>
      </c>
      <c r="C23" s="3" t="s">
        <v>5</v>
      </c>
      <c r="D23" s="11">
        <v>0.11260000000000001</v>
      </c>
      <c r="E23" s="3"/>
      <c r="F23" s="3"/>
      <c r="G23" s="3"/>
      <c r="H23" s="3"/>
      <c r="I23" s="31"/>
      <c r="J23" s="29">
        <f t="shared" si="0"/>
        <v>0</v>
      </c>
      <c r="K23" s="29">
        <f t="shared" si="1"/>
        <v>0</v>
      </c>
      <c r="L23" s="29"/>
    </row>
    <row r="24" spans="1:12" x14ac:dyDescent="0.2">
      <c r="A24" s="3">
        <f>IF($B24="","",MAX($A$20:A23)+1)</f>
        <v>5</v>
      </c>
      <c r="B24" s="10" t="s">
        <v>6</v>
      </c>
      <c r="C24" s="3" t="s">
        <v>2</v>
      </c>
      <c r="D24" s="11">
        <v>72.400000000000006</v>
      </c>
      <c r="E24" s="3"/>
      <c r="F24" s="3"/>
      <c r="G24" s="3"/>
      <c r="H24" s="3"/>
      <c r="I24" s="31"/>
      <c r="J24" s="29">
        <f t="shared" si="0"/>
        <v>0</v>
      </c>
      <c r="K24" s="29">
        <f t="shared" si="1"/>
        <v>0</v>
      </c>
      <c r="L24" s="29"/>
    </row>
    <row r="25" spans="1:12" ht="76.5" x14ac:dyDescent="0.2">
      <c r="A25" s="3">
        <f>IF($B25="","",MAX($A$20:A24)+1)</f>
        <v>6</v>
      </c>
      <c r="B25" s="10" t="s">
        <v>7</v>
      </c>
      <c r="C25" s="3" t="s">
        <v>8</v>
      </c>
      <c r="D25" s="11">
        <v>2.3090000000000002</v>
      </c>
      <c r="E25" s="3"/>
      <c r="F25" s="3"/>
      <c r="G25" s="3"/>
      <c r="H25" s="3"/>
      <c r="I25" s="31"/>
      <c r="J25" s="29">
        <f t="shared" si="0"/>
        <v>0</v>
      </c>
      <c r="K25" s="29">
        <f t="shared" si="1"/>
        <v>0</v>
      </c>
      <c r="L25" s="29"/>
    </row>
    <row r="26" spans="1:12" ht="76.5" x14ac:dyDescent="0.2">
      <c r="A26" s="3">
        <f>IF($B26="","",MAX($A$20:A25)+1)</f>
        <v>7</v>
      </c>
      <c r="B26" s="10" t="s">
        <v>29</v>
      </c>
      <c r="C26" s="3" t="s">
        <v>5</v>
      </c>
      <c r="D26" s="11">
        <v>1.6080000000000001</v>
      </c>
      <c r="E26" s="3"/>
      <c r="F26" s="3"/>
      <c r="G26" s="3"/>
      <c r="H26" s="3"/>
      <c r="I26" s="31">
        <v>39211.760000000002</v>
      </c>
      <c r="J26" s="29">
        <f t="shared" si="0"/>
        <v>0</v>
      </c>
      <c r="K26" s="29">
        <f t="shared" si="1"/>
        <v>0</v>
      </c>
      <c r="L26" s="29">
        <v>63052.51</v>
      </c>
    </row>
    <row r="27" spans="1:12" ht="63.75" x14ac:dyDescent="0.2">
      <c r="A27" s="3">
        <f>IF($B27="","",MAX($A$20:A26)+1)</f>
        <v>8</v>
      </c>
      <c r="B27" s="10" t="s">
        <v>30</v>
      </c>
      <c r="C27" s="3" t="s">
        <v>5</v>
      </c>
      <c r="D27" s="11">
        <v>115.628</v>
      </c>
      <c r="E27" s="3"/>
      <c r="F27" s="3"/>
      <c r="G27" s="3"/>
      <c r="H27" s="3"/>
      <c r="I27" s="31">
        <v>36696.6</v>
      </c>
      <c r="J27" s="29">
        <f t="shared" si="0"/>
        <v>0</v>
      </c>
      <c r="K27" s="29">
        <f t="shared" si="1"/>
        <v>0</v>
      </c>
      <c r="L27" s="29">
        <v>4243154.46</v>
      </c>
    </row>
    <row r="28" spans="1:12" ht="63.75" x14ac:dyDescent="0.2">
      <c r="A28" s="3">
        <f>IF($B28="","",MAX($A$20:A27)+1)</f>
        <v>9</v>
      </c>
      <c r="B28" s="10" t="s">
        <v>31</v>
      </c>
      <c r="C28" s="3" t="s">
        <v>5</v>
      </c>
      <c r="D28" s="11">
        <v>24.698</v>
      </c>
      <c r="E28" s="3"/>
      <c r="F28" s="3"/>
      <c r="G28" s="3"/>
      <c r="H28" s="3"/>
      <c r="I28" s="31">
        <v>38158.9</v>
      </c>
      <c r="J28" s="29">
        <f t="shared" si="0"/>
        <v>0</v>
      </c>
      <c r="K28" s="29">
        <f t="shared" si="1"/>
        <v>0</v>
      </c>
      <c r="L28" s="29">
        <v>942448.51</v>
      </c>
    </row>
    <row r="29" spans="1:12" ht="63.75" x14ac:dyDescent="0.2">
      <c r="A29" s="3">
        <f>IF($B29="","",MAX($A$20:A28)+1)</f>
        <v>10</v>
      </c>
      <c r="B29" s="10" t="s">
        <v>32</v>
      </c>
      <c r="C29" s="3" t="s">
        <v>5</v>
      </c>
      <c r="D29" s="11">
        <v>10.693</v>
      </c>
      <c r="E29" s="3"/>
      <c r="F29" s="3"/>
      <c r="G29" s="3"/>
      <c r="H29" s="3"/>
      <c r="I29" s="31">
        <v>34675.379999999997</v>
      </c>
      <c r="J29" s="29">
        <f t="shared" si="0"/>
        <v>0</v>
      </c>
      <c r="K29" s="29">
        <f t="shared" si="1"/>
        <v>0</v>
      </c>
      <c r="L29" s="29">
        <v>370783.84</v>
      </c>
    </row>
    <row r="30" spans="1:12" ht="51" x14ac:dyDescent="0.2">
      <c r="A30" s="3">
        <f>IF($B30="","",MAX($A$20:A29)+1)</f>
        <v>11</v>
      </c>
      <c r="B30" s="10" t="s">
        <v>9</v>
      </c>
      <c r="C30" s="3" t="s">
        <v>8</v>
      </c>
      <c r="D30" s="11">
        <v>0.48799999999999999</v>
      </c>
      <c r="E30" s="3"/>
      <c r="F30" s="3"/>
      <c r="G30" s="3"/>
      <c r="H30" s="3"/>
      <c r="I30" s="31"/>
      <c r="J30" s="29">
        <f t="shared" si="0"/>
        <v>0</v>
      </c>
      <c r="K30" s="29">
        <f t="shared" si="1"/>
        <v>0</v>
      </c>
      <c r="L30" s="29"/>
    </row>
    <row r="31" spans="1:12" ht="51" x14ac:dyDescent="0.2">
      <c r="A31" s="3">
        <f>IF($B31="","",MAX($A$20:A30)+1)</f>
        <v>12</v>
      </c>
      <c r="B31" s="10" t="s">
        <v>10</v>
      </c>
      <c r="C31" s="3" t="s">
        <v>8</v>
      </c>
      <c r="D31" s="11">
        <v>26.63</v>
      </c>
      <c r="E31" s="3"/>
      <c r="F31" s="3"/>
      <c r="G31" s="3"/>
      <c r="H31" s="3"/>
      <c r="I31" s="31"/>
      <c r="J31" s="29">
        <f t="shared" si="0"/>
        <v>0</v>
      </c>
      <c r="K31" s="29">
        <f t="shared" si="1"/>
        <v>0</v>
      </c>
      <c r="L31" s="29"/>
    </row>
    <row r="32" spans="1:12" x14ac:dyDescent="0.2">
      <c r="A32" s="3">
        <f>IF($B32="","",MAX($A$20:A31)+1)</f>
        <v>13</v>
      </c>
      <c r="B32" s="10" t="s">
        <v>11</v>
      </c>
      <c r="C32" s="3" t="s">
        <v>5</v>
      </c>
      <c r="D32" s="11">
        <v>8.6869999999999994</v>
      </c>
      <c r="E32" s="3"/>
      <c r="F32" s="3"/>
      <c r="G32" s="3"/>
      <c r="H32" s="3"/>
      <c r="I32" s="31"/>
      <c r="J32" s="29">
        <f t="shared" si="0"/>
        <v>0</v>
      </c>
      <c r="K32" s="29">
        <f t="shared" si="1"/>
        <v>0</v>
      </c>
      <c r="L32" s="29"/>
    </row>
    <row r="33" spans="1:12" ht="25.5" x14ac:dyDescent="0.2">
      <c r="A33" s="3">
        <f>IF($B33="","",MAX($A$20:A32)+1)</f>
        <v>14</v>
      </c>
      <c r="B33" s="10" t="s">
        <v>12</v>
      </c>
      <c r="C33" s="3" t="s">
        <v>3</v>
      </c>
      <c r="D33" s="11">
        <v>71.013999999999996</v>
      </c>
      <c r="E33" s="3"/>
      <c r="F33" s="3"/>
      <c r="G33" s="3"/>
      <c r="H33" s="3"/>
      <c r="I33" s="31">
        <v>12199.47</v>
      </c>
      <c r="J33" s="29">
        <f t="shared" si="0"/>
        <v>0</v>
      </c>
      <c r="K33" s="29">
        <f t="shared" si="1"/>
        <v>0</v>
      </c>
      <c r="L33" s="29">
        <v>866333.16</v>
      </c>
    </row>
    <row r="34" spans="1:12" ht="38.25" x14ac:dyDescent="0.2">
      <c r="A34" s="3">
        <f>IF($B34="","",MAX($A$20:A33)+1)</f>
        <v>15</v>
      </c>
      <c r="B34" s="10" t="s">
        <v>13</v>
      </c>
      <c r="C34" s="3" t="s">
        <v>5</v>
      </c>
      <c r="D34" s="11">
        <v>-327.95530000000002</v>
      </c>
      <c r="E34" s="3"/>
      <c r="F34" s="3"/>
      <c r="G34" s="3"/>
      <c r="H34" s="3"/>
      <c r="I34" s="31">
        <v>265.79000000000002</v>
      </c>
      <c r="J34" s="29">
        <f t="shared" si="0"/>
        <v>0</v>
      </c>
      <c r="K34" s="29">
        <f t="shared" si="1"/>
        <v>0</v>
      </c>
      <c r="L34" s="29">
        <v>-86825.75</v>
      </c>
    </row>
    <row r="35" spans="1:12" ht="63.75" x14ac:dyDescent="0.2">
      <c r="A35" s="3">
        <f>IF($B35="","",MAX($A$20:A34)+1)</f>
        <v>16</v>
      </c>
      <c r="B35" s="10" t="s">
        <v>24</v>
      </c>
      <c r="C35" s="3" t="s">
        <v>5</v>
      </c>
      <c r="D35" s="11">
        <v>-0.58709999999999996</v>
      </c>
      <c r="E35" s="3"/>
      <c r="F35" s="3"/>
      <c r="G35" s="3"/>
      <c r="H35" s="3"/>
      <c r="I35" s="31">
        <v>443.87</v>
      </c>
      <c r="J35" s="29">
        <f t="shared" si="0"/>
        <v>0</v>
      </c>
      <c r="K35" s="29">
        <f t="shared" si="1"/>
        <v>0</v>
      </c>
      <c r="L35" s="29">
        <v>-260.60000000000002</v>
      </c>
    </row>
    <row r="36" spans="1:12" ht="63.75" x14ac:dyDescent="0.2">
      <c r="A36" s="3">
        <f>IF($B36="","",MAX($A$20:A35)+1)</f>
        <v>17</v>
      </c>
      <c r="B36" s="10" t="s">
        <v>25</v>
      </c>
      <c r="C36" s="3" t="s">
        <v>5</v>
      </c>
      <c r="D36" s="11">
        <v>-0.94</v>
      </c>
      <c r="E36" s="3"/>
      <c r="F36" s="3"/>
      <c r="G36" s="3"/>
      <c r="H36" s="3"/>
      <c r="I36" s="31">
        <v>332.24</v>
      </c>
      <c r="J36" s="29">
        <f t="shared" si="0"/>
        <v>0</v>
      </c>
      <c r="K36" s="29">
        <f t="shared" si="1"/>
        <v>0</v>
      </c>
      <c r="L36" s="29">
        <v>-312.31</v>
      </c>
    </row>
    <row r="37" spans="1:12" ht="63.75" x14ac:dyDescent="0.2">
      <c r="A37" s="3">
        <f>IF($B37="","",MAX($A$20:A36)+1)</f>
        <v>18</v>
      </c>
      <c r="B37" s="10" t="s">
        <v>26</v>
      </c>
      <c r="C37" s="3" t="s">
        <v>5</v>
      </c>
      <c r="D37" s="11">
        <v>-170.44239999999999</v>
      </c>
      <c r="E37" s="3"/>
      <c r="F37" s="3"/>
      <c r="G37" s="3"/>
      <c r="H37" s="3"/>
      <c r="I37" s="31">
        <v>265.79000000000002</v>
      </c>
      <c r="J37" s="29">
        <f t="shared" si="0"/>
        <v>0</v>
      </c>
      <c r="K37" s="29">
        <f t="shared" si="1"/>
        <v>0</v>
      </c>
      <c r="L37" s="29">
        <v>-45301.89</v>
      </c>
    </row>
    <row r="38" spans="1:12" ht="63.75" x14ac:dyDescent="0.2">
      <c r="A38" s="3">
        <f>IF($B38="","",MAX($A$20:A37)+1)</f>
        <v>19</v>
      </c>
      <c r="B38" s="10" t="s">
        <v>27</v>
      </c>
      <c r="C38" s="3" t="s">
        <v>5</v>
      </c>
      <c r="D38" s="11">
        <v>-155.98580000000001</v>
      </c>
      <c r="E38" s="3"/>
      <c r="F38" s="3"/>
      <c r="G38" s="3"/>
      <c r="H38" s="3"/>
      <c r="I38" s="31">
        <v>262.52999999999997</v>
      </c>
      <c r="J38" s="29">
        <f t="shared" si="0"/>
        <v>0</v>
      </c>
      <c r="K38" s="29">
        <f t="shared" si="1"/>
        <v>0</v>
      </c>
      <c r="L38" s="29">
        <v>-40950.949999999997</v>
      </c>
    </row>
    <row r="39" spans="1:12" ht="63.75" x14ac:dyDescent="0.2">
      <c r="A39" s="3">
        <f>IF($B39="","",MAX($A$20:A38)+1)</f>
        <v>20</v>
      </c>
      <c r="B39" s="10" t="s">
        <v>28</v>
      </c>
      <c r="C39" s="3" t="s">
        <v>5</v>
      </c>
      <c r="D39" s="11"/>
      <c r="E39" s="3"/>
      <c r="F39" s="3"/>
      <c r="G39" s="3"/>
      <c r="H39" s="3"/>
      <c r="I39" s="31">
        <v>299.13</v>
      </c>
      <c r="J39" s="29">
        <f t="shared" si="0"/>
        <v>0</v>
      </c>
      <c r="K39" s="29">
        <f t="shared" si="1"/>
        <v>0</v>
      </c>
      <c r="L39" s="29"/>
    </row>
    <row r="40" spans="1:12" ht="76.5" x14ac:dyDescent="0.2">
      <c r="A40" s="3">
        <f>IF($B40="","",MAX($A$20:A39)+1)</f>
        <v>21</v>
      </c>
      <c r="B40" s="10" t="s">
        <v>14</v>
      </c>
      <c r="C40" s="3" t="s">
        <v>5</v>
      </c>
      <c r="D40" s="11">
        <v>0.57920000000000005</v>
      </c>
      <c r="E40" s="3"/>
      <c r="F40" s="3"/>
      <c r="G40" s="3"/>
      <c r="H40" s="3"/>
      <c r="I40" s="31">
        <v>1096.73</v>
      </c>
      <c r="J40" s="29">
        <f t="shared" si="0"/>
        <v>0</v>
      </c>
      <c r="K40" s="29">
        <f t="shared" si="1"/>
        <v>0</v>
      </c>
      <c r="L40" s="29">
        <v>635.23</v>
      </c>
    </row>
    <row r="41" spans="1:12" x14ac:dyDescent="0.2">
      <c r="B41" s="16"/>
    </row>
    <row r="42" spans="1:12" x14ac:dyDescent="0.2">
      <c r="B42" s="16"/>
    </row>
    <row r="43" spans="1:12" x14ac:dyDescent="0.2">
      <c r="A43" s="16"/>
      <c r="B43" s="16"/>
    </row>
    <row r="44" spans="1:12" x14ac:dyDescent="0.2">
      <c r="B44" s="16"/>
    </row>
    <row r="45" spans="1:12" x14ac:dyDescent="0.2">
      <c r="A45" s="16"/>
      <c r="B45" s="16"/>
    </row>
    <row r="46" spans="1:12" x14ac:dyDescent="0.2">
      <c r="B46" s="16"/>
    </row>
    <row r="47" spans="1:12" x14ac:dyDescent="0.2">
      <c r="A47" s="16"/>
      <c r="B47" s="16"/>
    </row>
    <row r="48" spans="1:12" x14ac:dyDescent="0.2">
      <c r="B48" s="16"/>
    </row>
    <row r="49" spans="1:2" x14ac:dyDescent="0.2">
      <c r="A49" s="16"/>
      <c r="B49" s="16"/>
    </row>
  </sheetData>
  <phoneticPr fontId="1" type="noConversion"/>
  <pageMargins left="0.47244094488189003" right="0.23622047244094502" top="0.39370078740157499" bottom="0.39370078740157499" header="0.23622047244094502" footer="0.23622047244094502"/>
  <pageSetup paperSize="9" scale="86" fitToHeight="3000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zoomScaleNormal="100" zoomScaleSheetLayoutView="100" workbookViewId="0">
      <selection activeCell="B8" sqref="B8"/>
    </sheetView>
  </sheetViews>
  <sheetFormatPr defaultRowHeight="12.75" x14ac:dyDescent="0.2"/>
  <cols>
    <col min="1" max="1" width="3.7109375" style="5" customWidth="1"/>
    <col min="2" max="2" width="35.7109375" style="5" customWidth="1"/>
    <col min="3" max="3" width="10" style="5" customWidth="1"/>
    <col min="4" max="4" width="8.7109375" style="5" customWidth="1"/>
    <col min="5" max="5" width="10.42578125" style="5" customWidth="1"/>
    <col min="6" max="6" width="13.28515625" style="5" customWidth="1"/>
    <col min="7" max="7" width="11.140625" style="5" customWidth="1"/>
    <col min="8" max="8" width="21.140625" style="5" customWidth="1"/>
    <col min="9" max="9" width="17.7109375" style="36" customWidth="1"/>
    <col min="10" max="11" width="17.7109375" style="5" customWidth="1"/>
    <col min="12" max="12" width="17.7109375" style="12" customWidth="1"/>
    <col min="13" max="16384" width="9.140625" style="5"/>
  </cols>
  <sheetData>
    <row r="1" spans="1:12" ht="4.5" customHeight="1" x14ac:dyDescent="0.2">
      <c r="A1" s="16"/>
      <c r="E1" s="16"/>
      <c r="I1" s="38"/>
    </row>
    <row r="2" spans="1:12" ht="4.5" customHeight="1" x14ac:dyDescent="0.2">
      <c r="A2" s="4"/>
      <c r="E2" s="16"/>
      <c r="I2" s="38"/>
    </row>
    <row r="3" spans="1:12" ht="4.5" customHeight="1" x14ac:dyDescent="0.2">
      <c r="A3" s="16"/>
      <c r="E3" s="16"/>
      <c r="I3" s="38"/>
    </row>
    <row r="4" spans="1:12" ht="4.5" customHeight="1" x14ac:dyDescent="0.2">
      <c r="E4" s="16"/>
      <c r="I4" s="39"/>
      <c r="L4" s="5"/>
    </row>
    <row r="5" spans="1:12" ht="4.5" customHeight="1" x14ac:dyDescent="0.2">
      <c r="A5" s="7"/>
      <c r="B5" s="7"/>
      <c r="C5" s="7"/>
      <c r="D5" s="7"/>
      <c r="E5" s="17"/>
      <c r="F5" s="7"/>
      <c r="G5" s="7"/>
      <c r="H5" s="7"/>
      <c r="I5" s="40"/>
      <c r="J5" s="7"/>
      <c r="K5" s="7"/>
      <c r="L5" s="7"/>
    </row>
    <row r="6" spans="1:12" ht="4.5" customHeight="1" x14ac:dyDescent="0.2">
      <c r="B6" s="7"/>
      <c r="C6" s="7"/>
      <c r="D6" s="7"/>
      <c r="E6" s="17"/>
      <c r="F6" s="7"/>
      <c r="G6" s="7"/>
      <c r="H6" s="7"/>
      <c r="I6" s="40"/>
      <c r="J6" s="7"/>
      <c r="K6" s="7"/>
      <c r="L6" s="7"/>
    </row>
    <row r="7" spans="1:12" ht="4.5" customHeight="1" x14ac:dyDescent="0.2">
      <c r="B7" s="8"/>
      <c r="I7" s="39"/>
      <c r="L7" s="5"/>
    </row>
    <row r="8" spans="1:12" ht="4.5" customHeight="1" x14ac:dyDescent="0.2">
      <c r="A8" s="13"/>
      <c r="D8" s="24"/>
      <c r="I8" s="39"/>
      <c r="L8" s="5"/>
    </row>
    <row r="9" spans="1:12" ht="4.5" customHeight="1" x14ac:dyDescent="0.2">
      <c r="A9" s="6"/>
      <c r="D9" s="6"/>
      <c r="I9" s="39"/>
      <c r="L9" s="5"/>
    </row>
    <row r="10" spans="1:12" ht="4.5" customHeight="1" x14ac:dyDescent="0.2">
      <c r="A10" s="6"/>
      <c r="D10" s="6"/>
      <c r="I10" s="38"/>
    </row>
    <row r="11" spans="1:12" ht="4.5" customHeight="1" x14ac:dyDescent="0.2">
      <c r="A11" s="6"/>
      <c r="D11" s="13"/>
      <c r="I11" s="38"/>
    </row>
    <row r="12" spans="1:12" ht="4.5" customHeight="1" x14ac:dyDescent="0.2">
      <c r="A12" s="6"/>
      <c r="D12" s="13"/>
      <c r="I12" s="38"/>
    </row>
    <row r="13" spans="1:12" ht="4.5" customHeight="1" x14ac:dyDescent="0.2">
      <c r="A13" s="6"/>
      <c r="D13" s="6"/>
      <c r="I13" s="41"/>
      <c r="J13" s="28"/>
    </row>
    <row r="14" spans="1:12" ht="4.5" customHeight="1" x14ac:dyDescent="0.2">
      <c r="A14" s="6"/>
      <c r="I14" s="38"/>
    </row>
    <row r="15" spans="1:12" ht="4.5" customHeight="1" x14ac:dyDescent="0.2">
      <c r="A15" s="6"/>
      <c r="I15" s="38"/>
    </row>
    <row r="16" spans="1:12" ht="4.5" customHeight="1" x14ac:dyDescent="0.2">
      <c r="A16" s="6"/>
      <c r="D16" s="26"/>
      <c r="I16" s="38"/>
    </row>
    <row r="17" spans="1:12" ht="4.5" customHeight="1" thickBot="1" x14ac:dyDescent="0.25">
      <c r="A17" s="6"/>
      <c r="I17" s="41"/>
      <c r="J17" s="27"/>
      <c r="L17" s="12" t="str">
        <f>IF(ISBLANK(I20),"НЕТ СТОИМОСТНЫХ МАТЕРИАЛОВ!","")</f>
        <v/>
      </c>
    </row>
    <row r="18" spans="1:12" ht="54.95" customHeight="1" thickBot="1" x14ac:dyDescent="0.25">
      <c r="A18" s="21" t="s">
        <v>15</v>
      </c>
      <c r="B18" s="21" t="s">
        <v>16</v>
      </c>
      <c r="C18" s="21" t="s">
        <v>0</v>
      </c>
      <c r="D18" s="21" t="s">
        <v>17</v>
      </c>
      <c r="E18" s="22" t="s">
        <v>18</v>
      </c>
      <c r="F18" s="23" t="s">
        <v>19</v>
      </c>
      <c r="G18" s="23" t="s">
        <v>20</v>
      </c>
      <c r="H18" s="23" t="s">
        <v>21</v>
      </c>
      <c r="I18" s="42" t="s">
        <v>33</v>
      </c>
      <c r="J18" s="1" t="s">
        <v>34</v>
      </c>
      <c r="K18" s="1" t="s">
        <v>35</v>
      </c>
      <c r="L18" s="14" t="s">
        <v>36</v>
      </c>
    </row>
    <row r="19" spans="1:12" ht="13.5" thickBot="1" x14ac:dyDescent="0.25">
      <c r="A19" s="18">
        <v>1</v>
      </c>
      <c r="B19" s="18">
        <v>2</v>
      </c>
      <c r="C19" s="18">
        <v>3</v>
      </c>
      <c r="D19" s="18">
        <v>4</v>
      </c>
      <c r="E19" s="19">
        <v>5</v>
      </c>
      <c r="F19" s="20">
        <v>6</v>
      </c>
      <c r="G19" s="20">
        <v>7</v>
      </c>
      <c r="H19" s="20">
        <v>8</v>
      </c>
      <c r="I19" s="43">
        <v>9</v>
      </c>
      <c r="J19" s="9">
        <v>10</v>
      </c>
      <c r="K19" s="9">
        <v>11</v>
      </c>
      <c r="L19" s="15">
        <v>12</v>
      </c>
    </row>
    <row r="20" spans="1:12" ht="25.5" x14ac:dyDescent="0.2">
      <c r="A20" s="2">
        <v>1</v>
      </c>
      <c r="B20" s="25" t="s">
        <v>1</v>
      </c>
      <c r="C20" s="2" t="s">
        <v>2</v>
      </c>
      <c r="D20" s="30">
        <v>579.16099999999994</v>
      </c>
      <c r="E20" s="2"/>
      <c r="F20" s="2"/>
      <c r="G20" s="2"/>
      <c r="H20" s="2"/>
      <c r="I20" s="31">
        <v>134.54</v>
      </c>
      <c r="J20" s="29">
        <f>I20*J$17</f>
        <v>0</v>
      </c>
      <c r="K20" s="29">
        <f>J20*D20</f>
        <v>0</v>
      </c>
      <c r="L20" s="29">
        <v>77920.320000000007</v>
      </c>
    </row>
    <row r="21" spans="1:12" ht="76.5" x14ac:dyDescent="0.2">
      <c r="A21" s="3">
        <f>IF($B21="","",MAX($A$20:A20)+1)</f>
        <v>2</v>
      </c>
      <c r="B21" s="10" t="s">
        <v>29</v>
      </c>
      <c r="C21" s="3" t="s">
        <v>5</v>
      </c>
      <c r="D21" s="11">
        <v>1.6080000000000001</v>
      </c>
      <c r="E21" s="3"/>
      <c r="F21" s="3"/>
      <c r="G21" s="3"/>
      <c r="H21" s="3"/>
      <c r="I21" s="31">
        <v>39211.760000000002</v>
      </c>
      <c r="J21" s="29">
        <f t="shared" ref="J21:J32" si="0">I21*J$17</f>
        <v>0</v>
      </c>
      <c r="K21" s="29">
        <f t="shared" ref="K21:K32" si="1">J21*D21</f>
        <v>0</v>
      </c>
      <c r="L21" s="29">
        <v>63052.51</v>
      </c>
    </row>
    <row r="22" spans="1:12" ht="63.75" x14ac:dyDescent="0.2">
      <c r="A22" s="3">
        <f>IF($B22="","",MAX($A$20:A21)+1)</f>
        <v>3</v>
      </c>
      <c r="B22" s="10" t="s">
        <v>30</v>
      </c>
      <c r="C22" s="3" t="s">
        <v>5</v>
      </c>
      <c r="D22" s="11">
        <v>115.628</v>
      </c>
      <c r="E22" s="3"/>
      <c r="F22" s="3"/>
      <c r="G22" s="3"/>
      <c r="H22" s="3"/>
      <c r="I22" s="31">
        <v>36696.6</v>
      </c>
      <c r="J22" s="29">
        <f t="shared" si="0"/>
        <v>0</v>
      </c>
      <c r="K22" s="29">
        <f t="shared" si="1"/>
        <v>0</v>
      </c>
      <c r="L22" s="29">
        <v>4243154.46</v>
      </c>
    </row>
    <row r="23" spans="1:12" ht="63.75" x14ac:dyDescent="0.2">
      <c r="A23" s="3">
        <f>IF($B23="","",MAX($A$20:A22)+1)</f>
        <v>4</v>
      </c>
      <c r="B23" s="10" t="s">
        <v>31</v>
      </c>
      <c r="C23" s="3" t="s">
        <v>5</v>
      </c>
      <c r="D23" s="11">
        <v>24.698</v>
      </c>
      <c r="E23" s="3"/>
      <c r="F23" s="3"/>
      <c r="G23" s="3"/>
      <c r="H23" s="3"/>
      <c r="I23" s="31">
        <v>38158.9</v>
      </c>
      <c r="J23" s="29">
        <f t="shared" si="0"/>
        <v>0</v>
      </c>
      <c r="K23" s="29">
        <f t="shared" si="1"/>
        <v>0</v>
      </c>
      <c r="L23" s="29">
        <v>942448.51</v>
      </c>
    </row>
    <row r="24" spans="1:12" ht="63.75" x14ac:dyDescent="0.2">
      <c r="A24" s="3">
        <f>IF($B24="","",MAX($A$20:A23)+1)</f>
        <v>5</v>
      </c>
      <c r="B24" s="10" t="s">
        <v>32</v>
      </c>
      <c r="C24" s="3" t="s">
        <v>5</v>
      </c>
      <c r="D24" s="11">
        <v>10.693</v>
      </c>
      <c r="E24" s="3"/>
      <c r="F24" s="3"/>
      <c r="G24" s="3"/>
      <c r="H24" s="3"/>
      <c r="I24" s="31">
        <v>34675.379999999997</v>
      </c>
      <c r="J24" s="29">
        <f t="shared" si="0"/>
        <v>0</v>
      </c>
      <c r="K24" s="29">
        <f t="shared" si="1"/>
        <v>0</v>
      </c>
      <c r="L24" s="29">
        <v>370783.84</v>
      </c>
    </row>
    <row r="25" spans="1:12" ht="25.5" x14ac:dyDescent="0.2">
      <c r="A25" s="3">
        <f>IF($B25="","",MAX($A$20:A24)+1)</f>
        <v>6</v>
      </c>
      <c r="B25" s="10" t="s">
        <v>12</v>
      </c>
      <c r="C25" s="3" t="s">
        <v>3</v>
      </c>
      <c r="D25" s="11">
        <v>71.013999999999996</v>
      </c>
      <c r="E25" s="3"/>
      <c r="F25" s="3"/>
      <c r="G25" s="3"/>
      <c r="H25" s="3"/>
      <c r="I25" s="31">
        <v>12199.47</v>
      </c>
      <c r="J25" s="29">
        <f t="shared" si="0"/>
        <v>0</v>
      </c>
      <c r="K25" s="29">
        <f t="shared" si="1"/>
        <v>0</v>
      </c>
      <c r="L25" s="29">
        <v>866333.16</v>
      </c>
    </row>
    <row r="26" spans="1:12" ht="38.25" x14ac:dyDescent="0.2">
      <c r="A26" s="3">
        <f>IF($B26="","",MAX($A$20:A25)+1)</f>
        <v>7</v>
      </c>
      <c r="B26" s="10" t="s">
        <v>13</v>
      </c>
      <c r="C26" s="3" t="s">
        <v>5</v>
      </c>
      <c r="D26" s="11">
        <v>-327.95530000000002</v>
      </c>
      <c r="E26" s="3"/>
      <c r="F26" s="3"/>
      <c r="G26" s="3"/>
      <c r="H26" s="3"/>
      <c r="I26" s="31">
        <v>265.79000000000002</v>
      </c>
      <c r="J26" s="29">
        <f t="shared" si="0"/>
        <v>0</v>
      </c>
      <c r="K26" s="29">
        <f t="shared" si="1"/>
        <v>0</v>
      </c>
      <c r="L26" s="29">
        <v>-86825.75</v>
      </c>
    </row>
    <row r="27" spans="1:12" ht="63.75" x14ac:dyDescent="0.2">
      <c r="A27" s="3">
        <f>IF($B27="","",MAX($A$20:A26)+1)</f>
        <v>8</v>
      </c>
      <c r="B27" s="10" t="s">
        <v>24</v>
      </c>
      <c r="C27" s="3" t="s">
        <v>5</v>
      </c>
      <c r="D27" s="11">
        <v>-0.58709999999999996</v>
      </c>
      <c r="E27" s="3"/>
      <c r="F27" s="3"/>
      <c r="G27" s="3"/>
      <c r="H27" s="3"/>
      <c r="I27" s="31">
        <v>443.87</v>
      </c>
      <c r="J27" s="29">
        <f t="shared" si="0"/>
        <v>0</v>
      </c>
      <c r="K27" s="29">
        <f t="shared" si="1"/>
        <v>0</v>
      </c>
      <c r="L27" s="29">
        <v>-260.60000000000002</v>
      </c>
    </row>
    <row r="28" spans="1:12" ht="63.75" x14ac:dyDescent="0.2">
      <c r="A28" s="3">
        <f>IF($B28="","",MAX($A$20:A27)+1)</f>
        <v>9</v>
      </c>
      <c r="B28" s="10" t="s">
        <v>25</v>
      </c>
      <c r="C28" s="3" t="s">
        <v>5</v>
      </c>
      <c r="D28" s="11">
        <v>-0.94</v>
      </c>
      <c r="E28" s="3"/>
      <c r="F28" s="3"/>
      <c r="G28" s="3"/>
      <c r="H28" s="3"/>
      <c r="I28" s="31">
        <v>332.24</v>
      </c>
      <c r="J28" s="29">
        <f t="shared" si="0"/>
        <v>0</v>
      </c>
      <c r="K28" s="29">
        <f t="shared" si="1"/>
        <v>0</v>
      </c>
      <c r="L28" s="29">
        <v>-312.31</v>
      </c>
    </row>
    <row r="29" spans="1:12" ht="63.75" x14ac:dyDescent="0.2">
      <c r="A29" s="3">
        <f>IF($B29="","",MAX($A$20:A28)+1)</f>
        <v>10</v>
      </c>
      <c r="B29" s="10" t="s">
        <v>26</v>
      </c>
      <c r="C29" s="3" t="s">
        <v>5</v>
      </c>
      <c r="D29" s="11">
        <v>-170.44239999999999</v>
      </c>
      <c r="E29" s="3"/>
      <c r="F29" s="3"/>
      <c r="G29" s="3"/>
      <c r="H29" s="3"/>
      <c r="I29" s="31">
        <v>265.79000000000002</v>
      </c>
      <c r="J29" s="29">
        <f t="shared" si="0"/>
        <v>0</v>
      </c>
      <c r="K29" s="29">
        <f t="shared" si="1"/>
        <v>0</v>
      </c>
      <c r="L29" s="29">
        <v>-45301.89</v>
      </c>
    </row>
    <row r="30" spans="1:12" ht="63.75" x14ac:dyDescent="0.2">
      <c r="A30" s="3">
        <f>IF($B30="","",MAX($A$20:A29)+1)</f>
        <v>11</v>
      </c>
      <c r="B30" s="10" t="s">
        <v>27</v>
      </c>
      <c r="C30" s="3" t="s">
        <v>5</v>
      </c>
      <c r="D30" s="11">
        <v>-155.98580000000001</v>
      </c>
      <c r="E30" s="3"/>
      <c r="F30" s="3"/>
      <c r="G30" s="3"/>
      <c r="H30" s="3"/>
      <c r="I30" s="31">
        <v>262.52999999999997</v>
      </c>
      <c r="J30" s="29">
        <f t="shared" si="0"/>
        <v>0</v>
      </c>
      <c r="K30" s="29">
        <f t="shared" si="1"/>
        <v>0</v>
      </c>
      <c r="L30" s="29">
        <v>-40950.949999999997</v>
      </c>
    </row>
    <row r="31" spans="1:12" ht="63.75" x14ac:dyDescent="0.2">
      <c r="A31" s="3">
        <f>IF($B31="","",MAX($A$20:A30)+1)</f>
        <v>12</v>
      </c>
      <c r="B31" s="10" t="s">
        <v>28</v>
      </c>
      <c r="C31" s="3" t="s">
        <v>5</v>
      </c>
      <c r="D31" s="11"/>
      <c r="E31" s="3"/>
      <c r="F31" s="3"/>
      <c r="G31" s="3"/>
      <c r="H31" s="3"/>
      <c r="I31" s="31">
        <v>299.13</v>
      </c>
      <c r="J31" s="29">
        <f t="shared" si="0"/>
        <v>0</v>
      </c>
      <c r="K31" s="29">
        <f t="shared" si="1"/>
        <v>0</v>
      </c>
      <c r="L31" s="29"/>
    </row>
    <row r="32" spans="1:12" ht="76.5" x14ac:dyDescent="0.2">
      <c r="A32" s="3">
        <f>IF($B32="","",MAX($A$20:A31)+1)</f>
        <v>13</v>
      </c>
      <c r="B32" s="10" t="s">
        <v>14</v>
      </c>
      <c r="C32" s="3" t="s">
        <v>5</v>
      </c>
      <c r="D32" s="11">
        <v>0.57920000000000005</v>
      </c>
      <c r="E32" s="3"/>
      <c r="F32" s="3"/>
      <c r="G32" s="3"/>
      <c r="H32" s="3"/>
      <c r="I32" s="31">
        <v>1096.73</v>
      </c>
      <c r="J32" s="29">
        <f t="shared" si="0"/>
        <v>0</v>
      </c>
      <c r="K32" s="29">
        <f t="shared" si="1"/>
        <v>0</v>
      </c>
      <c r="L32" s="29">
        <v>635.23</v>
      </c>
    </row>
    <row r="33" spans="1:12" x14ac:dyDescent="0.2">
      <c r="A33" s="3">
        <f>IF($B33="","",MAX($A$20:A32)+1)</f>
        <v>14</v>
      </c>
      <c r="B33" s="32" t="s">
        <v>22</v>
      </c>
      <c r="C33" s="33" t="s">
        <v>3</v>
      </c>
      <c r="D33" s="34">
        <v>43.315600000000003</v>
      </c>
      <c r="E33" s="33"/>
      <c r="F33" s="33"/>
      <c r="G33" s="33"/>
      <c r="H33" s="33"/>
      <c r="I33" s="37"/>
      <c r="J33" s="35">
        <f t="shared" ref="J33:J40" si="2">I33*J$17</f>
        <v>0</v>
      </c>
      <c r="K33" s="35">
        <f t="shared" ref="K33:K40" si="3">J33*D33</f>
        <v>0</v>
      </c>
      <c r="L33" s="35"/>
    </row>
    <row r="34" spans="1:12" x14ac:dyDescent="0.2">
      <c r="A34" s="3">
        <f>IF($B34="","",MAX($A$20:A33)+1)</f>
        <v>15</v>
      </c>
      <c r="B34" s="10" t="s">
        <v>4</v>
      </c>
      <c r="C34" s="3" t="s">
        <v>5</v>
      </c>
      <c r="D34" s="11">
        <v>0.46300000000000002</v>
      </c>
      <c r="E34" s="3"/>
      <c r="F34" s="3"/>
      <c r="G34" s="3"/>
      <c r="H34" s="3"/>
      <c r="I34" s="31"/>
      <c r="J34" s="29">
        <f t="shared" si="2"/>
        <v>0</v>
      </c>
      <c r="K34" s="29">
        <f t="shared" si="3"/>
        <v>0</v>
      </c>
      <c r="L34" s="29"/>
    </row>
    <row r="35" spans="1:12" x14ac:dyDescent="0.2">
      <c r="A35" s="3">
        <f>IF($B35="","",MAX($A$20:A34)+1)</f>
        <v>16</v>
      </c>
      <c r="B35" s="10" t="s">
        <v>23</v>
      </c>
      <c r="C35" s="3" t="s">
        <v>5</v>
      </c>
      <c r="D35" s="11">
        <v>0.11260000000000001</v>
      </c>
      <c r="E35" s="3"/>
      <c r="F35" s="3"/>
      <c r="G35" s="3"/>
      <c r="H35" s="3"/>
      <c r="I35" s="31"/>
      <c r="J35" s="29">
        <f t="shared" si="2"/>
        <v>0</v>
      </c>
      <c r="K35" s="29">
        <f t="shared" si="3"/>
        <v>0</v>
      </c>
      <c r="L35" s="29"/>
    </row>
    <row r="36" spans="1:12" x14ac:dyDescent="0.2">
      <c r="A36" s="3">
        <f>IF($B36="","",MAX($A$20:A35)+1)</f>
        <v>17</v>
      </c>
      <c r="B36" s="10" t="s">
        <v>6</v>
      </c>
      <c r="C36" s="3" t="s">
        <v>2</v>
      </c>
      <c r="D36" s="11">
        <v>72.400000000000006</v>
      </c>
      <c r="E36" s="3"/>
      <c r="F36" s="3"/>
      <c r="G36" s="3"/>
      <c r="H36" s="3"/>
      <c r="I36" s="31"/>
      <c r="J36" s="29">
        <f t="shared" si="2"/>
        <v>0</v>
      </c>
      <c r="K36" s="29">
        <f t="shared" si="3"/>
        <v>0</v>
      </c>
      <c r="L36" s="29"/>
    </row>
    <row r="37" spans="1:12" ht="76.5" x14ac:dyDescent="0.2">
      <c r="A37" s="3">
        <f>IF($B37="","",MAX($A$20:A36)+1)</f>
        <v>18</v>
      </c>
      <c r="B37" s="10" t="s">
        <v>7</v>
      </c>
      <c r="C37" s="3" t="s">
        <v>8</v>
      </c>
      <c r="D37" s="11">
        <v>2.3090000000000002</v>
      </c>
      <c r="E37" s="3"/>
      <c r="F37" s="3"/>
      <c r="G37" s="3"/>
      <c r="H37" s="3"/>
      <c r="I37" s="31"/>
      <c r="J37" s="29">
        <f t="shared" si="2"/>
        <v>0</v>
      </c>
      <c r="K37" s="29">
        <f t="shared" si="3"/>
        <v>0</v>
      </c>
      <c r="L37" s="29"/>
    </row>
    <row r="38" spans="1:12" ht="51" x14ac:dyDescent="0.2">
      <c r="A38" s="3">
        <f>IF($B38="","",MAX($A$20:A37)+1)</f>
        <v>19</v>
      </c>
      <c r="B38" s="10" t="s">
        <v>9</v>
      </c>
      <c r="C38" s="3" t="s">
        <v>8</v>
      </c>
      <c r="D38" s="11">
        <v>0.48799999999999999</v>
      </c>
      <c r="E38" s="3"/>
      <c r="F38" s="3"/>
      <c r="G38" s="3"/>
      <c r="H38" s="3"/>
      <c r="I38" s="31"/>
      <c r="J38" s="29">
        <f t="shared" si="2"/>
        <v>0</v>
      </c>
      <c r="K38" s="29">
        <f t="shared" si="3"/>
        <v>0</v>
      </c>
      <c r="L38" s="29"/>
    </row>
    <row r="39" spans="1:12" ht="51" x14ac:dyDescent="0.2">
      <c r="A39" s="3">
        <f>IF($B39="","",MAX($A$20:A38)+1)</f>
        <v>20</v>
      </c>
      <c r="B39" s="10" t="s">
        <v>10</v>
      </c>
      <c r="C39" s="3" t="s">
        <v>8</v>
      </c>
      <c r="D39" s="11">
        <v>26.63</v>
      </c>
      <c r="E39" s="3"/>
      <c r="F39" s="3"/>
      <c r="G39" s="3"/>
      <c r="H39" s="3"/>
      <c r="I39" s="31"/>
      <c r="J39" s="29">
        <f t="shared" si="2"/>
        <v>0</v>
      </c>
      <c r="K39" s="29">
        <f t="shared" si="3"/>
        <v>0</v>
      </c>
      <c r="L39" s="29"/>
    </row>
    <row r="40" spans="1:12" x14ac:dyDescent="0.2">
      <c r="A40" s="3">
        <f>IF($B40="","",MAX($A$20:A39)+1)</f>
        <v>21</v>
      </c>
      <c r="B40" s="10" t="s">
        <v>11</v>
      </c>
      <c r="C40" s="3" t="s">
        <v>5</v>
      </c>
      <c r="D40" s="11">
        <v>8.6869999999999994</v>
      </c>
      <c r="E40" s="3"/>
      <c r="F40" s="3"/>
      <c r="G40" s="3"/>
      <c r="H40" s="3"/>
      <c r="I40" s="31"/>
      <c r="J40" s="29">
        <f t="shared" si="2"/>
        <v>0</v>
      </c>
      <c r="K40" s="29">
        <f t="shared" si="3"/>
        <v>0</v>
      </c>
      <c r="L40" s="29"/>
    </row>
    <row r="41" spans="1:12" x14ac:dyDescent="0.2">
      <c r="B41" s="16"/>
    </row>
    <row r="42" spans="1:12" x14ac:dyDescent="0.2">
      <c r="B42" s="16"/>
    </row>
    <row r="43" spans="1:12" x14ac:dyDescent="0.2">
      <c r="A43" s="16"/>
      <c r="B43" s="16"/>
    </row>
    <row r="44" spans="1:12" x14ac:dyDescent="0.2">
      <c r="B44" s="16"/>
    </row>
    <row r="45" spans="1:12" x14ac:dyDescent="0.2">
      <c r="A45" s="16"/>
      <c r="B45" s="16"/>
    </row>
    <row r="46" spans="1:12" x14ac:dyDescent="0.2">
      <c r="B46" s="16"/>
    </row>
    <row r="47" spans="1:12" x14ac:dyDescent="0.2">
      <c r="A47" s="16"/>
      <c r="B47" s="16"/>
    </row>
    <row r="48" spans="1:12" x14ac:dyDescent="0.2">
      <c r="B48" s="16"/>
    </row>
    <row r="49" spans="1:2" x14ac:dyDescent="0.2">
      <c r="A49" s="16"/>
      <c r="B49" s="16"/>
    </row>
  </sheetData>
  <pageMargins left="0.47244094488189003" right="0.23622047244094502" top="0.39370078740157499" bottom="0.39370078740157499" header="0.23622047244094502" footer="0.23622047244094502"/>
  <pageSetup paperSize="9" scale="86" fitToHeight="3000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было</vt:lpstr>
      <vt:lpstr>стало</vt:lpstr>
      <vt:lpstr>было!Область_печати</vt:lpstr>
      <vt:lpstr>стало!Область_печати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 Тимощук</dc:creator>
  <cp:keywords>12.03.2008</cp:keywords>
  <dc:description/>
  <cp:lastModifiedBy>Ярослав Тимощук</cp:lastModifiedBy>
  <cp:lastPrinted>2014-11-20T11:26:05Z</cp:lastPrinted>
  <dcterms:created xsi:type="dcterms:W3CDTF">2003-01-28T12:33:10Z</dcterms:created>
  <dcterms:modified xsi:type="dcterms:W3CDTF">2017-01-31T14:26:13Z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