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600" windowHeight="9735"/>
  </bookViews>
  <sheets>
    <sheet name="Лист1" sheetId="1" r:id="rId1"/>
    <sheet name="БД" sheetId="2" r:id="rId2"/>
  </sheets>
  <definedNames>
    <definedName name="_xlnm._FilterDatabase" localSheetId="1" hidden="1">БД!$A$1:$C$15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 s="1"/>
  <c r="E6" i="1" s="1"/>
  <c r="D4" i="1"/>
  <c r="D5" i="1"/>
  <c r="D6" i="1"/>
  <c r="D7" i="1"/>
  <c r="D8" i="1"/>
  <c r="D9" i="1"/>
  <c r="D10" i="1"/>
  <c r="D11" i="1"/>
  <c r="D3" i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3" i="1" a="1"/>
  <c r="C3" i="1" s="1"/>
  <c r="E7" i="1" l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3" i="1" a="1"/>
  <c r="B3" i="1" s="1"/>
  <c r="E8" i="1" l="1"/>
  <c r="E9" i="1" s="1"/>
  <c r="E10" i="1" l="1"/>
  <c r="E11" i="1" s="1"/>
</calcChain>
</file>

<file path=xl/sharedStrings.xml><?xml version="1.0" encoding="utf-8"?>
<sst xmlns="http://schemas.openxmlformats.org/spreadsheetml/2006/main" count="19" uniqueCount="7">
  <si>
    <t>№ магазина</t>
  </si>
  <si>
    <t>Заказ</t>
  </si>
  <si>
    <t>Просроченные заказы</t>
  </si>
  <si>
    <t>Просрочен/не просрочен</t>
  </si>
  <si>
    <t>Просрочен</t>
  </si>
  <si>
    <t>Заготовка</t>
  </si>
  <si>
    <t>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</si>
</sst>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"/>
  <sheetViews>
    <sheetView tabSelected="1" workbookViewId="0">
      <selection activeCell="E3" sqref="E3"/>
    </sheetView>
  </sheetViews>
  <sheetFormatPr defaultRowHeight="15" x14ac:dyDescent="0.25"/>
  <cols>
    <col min="1" max="1" width="11.85546875" bestFit="1" customWidth="1"/>
    <col min="2" max="2" width="21.7109375" bestFit="1" customWidth="1"/>
    <col min="4" max="4" width="11" bestFit="1" customWidth="1"/>
    <col min="8" max="8" width="11.85546875" bestFit="1" customWidth="1"/>
    <col min="9" max="9" width="21.7109375" bestFit="1" customWidth="1"/>
  </cols>
  <sheetData>
    <row r="1" spans="1:9" x14ac:dyDescent="0.25">
      <c r="A1" s="3" t="s">
        <v>5</v>
      </c>
      <c r="B1" s="3"/>
      <c r="H1" s="3" t="s">
        <v>6</v>
      </c>
      <c r="I1" s="3"/>
    </row>
    <row r="2" spans="1:9" x14ac:dyDescent="0.25">
      <c r="A2" s="1" t="s">
        <v>0</v>
      </c>
      <c r="B2" s="1" t="s">
        <v>2</v>
      </c>
      <c r="D2" t="s">
        <v>4</v>
      </c>
      <c r="E2" t="s">
        <v>4</v>
      </c>
      <c r="H2" s="1" t="s">
        <v>0</v>
      </c>
      <c r="I2" s="1" t="s">
        <v>2</v>
      </c>
    </row>
    <row r="3" spans="1:9" x14ac:dyDescent="0.25">
      <c r="A3" s="1">
        <v>1</v>
      </c>
      <c r="B3" s="2">
        <f t="array" ref="B3">IFERROR(INDEX(БД!$B$2:$B$18,SMALL(IF(TEXT(Лист1!$A3,"#")&amp;Лист1!$D$2=БД!$A$2:$A$18&amp;БД!$C$2:$C$18,ROW(БД!$B$2:$B$18)-1,""),ROW()-2)),"")</f>
        <v>11114</v>
      </c>
      <c r="C3">
        <f t="array" ref="C3">IFERROR(INDEX(БД!B$1:B$18,SMALL(IF(TEXT(A3,"#")&amp;D$2=БД!A$2:A$18&amp;БД!C$2:C$18,ROW(B$2:B$18)),COUNTIF(A$3:A3,A3))),"")</f>
        <v>11114</v>
      </c>
      <c r="D3">
        <f>IFERROR(INDEX(БД!B$2:B$1500,_xlfn.AGGREGATE(15,6,ROW($1:$1500)/(БД!A$2:A$1500=A3)/(БД!C$2:C$1500=D$2),COUNTIF(A$3:A3,A3))),"")</f>
        <v>11114</v>
      </c>
      <c r="E3">
        <f>IFERROR(LOOKUP(,-1/(БД!A$2:A$20=A3)/ISNA(MATCH(БД!B$2:B$20,E$2:E2,))/ISERR(-БД!C$2:C$20),БД!$B$2:$B$20),"")</f>
        <v>11116</v>
      </c>
      <c r="H3" s="1">
        <v>1</v>
      </c>
      <c r="I3" s="1">
        <v>11114</v>
      </c>
    </row>
    <row r="4" spans="1:9" x14ac:dyDescent="0.25">
      <c r="A4" s="1">
        <v>1</v>
      </c>
      <c r="B4" s="2">
        <f t="array" ref="B4">IFERROR(INDEX(БД!$B$2:$B$18,SMALL(IF(TEXT(Лист1!$A4,"#")&amp;Лист1!$D$2=БД!$A$2:$A$18&amp;БД!$C$2:$C$18,ROW(БД!$B$2:$B$18)-1,""),ROW()-2)),"")</f>
        <v>11116</v>
      </c>
      <c r="C4">
        <f t="array" ref="C4">IFERROR(INDEX(БД!B$1:B$18,SMALL(IF(TEXT(A4,"#")&amp;D$2=БД!A$2:A$18&amp;БД!C$2:C$18,ROW(B$2:B$18)),COUNTIF(A$3:A4,A4))),"")</f>
        <v>11116</v>
      </c>
      <c r="D4">
        <f>IFERROR(INDEX(БД!B$2:B$1500,_xlfn.AGGREGATE(15,6,ROW($1:$1500)/(БД!A$2:A$1500=A4)/(БД!C$2:C$1500=D$2),COUNTIF(A$3:A4,A4))),"")</f>
        <v>11116</v>
      </c>
      <c r="E4">
        <f>IFERROR(LOOKUP(,-1/(БД!A$2:A$20=A4)/ISNA(MATCH(БД!B$2:B$20,E$2:E3,))/ISERR(-БД!C$2:C$20),БД!$B$2:$B$20),"")</f>
        <v>11114</v>
      </c>
      <c r="H4" s="1">
        <v>1</v>
      </c>
      <c r="I4" s="1">
        <v>11116</v>
      </c>
    </row>
    <row r="5" spans="1:9" x14ac:dyDescent="0.25">
      <c r="A5" s="1">
        <v>2</v>
      </c>
      <c r="B5" s="2" t="str">
        <f t="array" ref="B5">IFERROR(INDEX(БД!$B$2:$B$18,SMALL(IF(TEXT(Лист1!$A5,"#")&amp;Лист1!$D$2=БД!$A$2:$A$18&amp;БД!$C$2:$C$18,ROW(БД!$B$2:$B$18)-1,""),ROW()-2)),"")</f>
        <v/>
      </c>
      <c r="C5">
        <f t="array" ref="C5">IFERROR(INDEX(БД!B$1:B$18,SMALL(IF(TEXT(A5,"#")&amp;D$2=БД!A$2:A$18&amp;БД!C$2:C$18,ROW(B$2:B$18)),COUNTIF(A$3:A5,A5))),"")</f>
        <v>11119</v>
      </c>
      <c r="D5">
        <f>IFERROR(INDEX(БД!B$2:B$1500,_xlfn.AGGREGATE(15,6,ROW($1:$1500)/(БД!A$2:A$1500=A5)/(БД!C$2:C$1500=D$2),COUNTIF(A$3:A5,A5))),"")</f>
        <v>11119</v>
      </c>
      <c r="E5">
        <f>IFERROR(LOOKUP(,-1/(БД!A$2:A$20=A5)/ISNA(MATCH(БД!B$2:B$20,E$2:E4,))/ISERR(-БД!C$2:C$20),БД!$B$2:$B$20),"")</f>
        <v>11120</v>
      </c>
      <c r="H5" s="1">
        <v>2</v>
      </c>
      <c r="I5" s="1">
        <v>11119</v>
      </c>
    </row>
    <row r="6" spans="1:9" x14ac:dyDescent="0.25">
      <c r="A6" s="1">
        <v>2</v>
      </c>
      <c r="B6" s="2" t="str">
        <f t="array" ref="B6">IFERROR(INDEX(БД!$B$2:$B$18,SMALL(IF(TEXT(Лист1!$A6,"#")&amp;Лист1!$D$2=БД!$A$2:$A$18&amp;БД!$C$2:$C$18,ROW(БД!$B$2:$B$18)-1,""),ROW()-2)),"")</f>
        <v/>
      </c>
      <c r="C6">
        <f t="array" ref="C6">IFERROR(INDEX(БД!B$1:B$18,SMALL(IF(TEXT(A6,"#")&amp;D$2=БД!A$2:A$18&amp;БД!C$2:C$18,ROW(B$2:B$18)),COUNTIF(A$3:A6,A6))),"")</f>
        <v>11120</v>
      </c>
      <c r="D6">
        <f>IFERROR(INDEX(БД!B$2:B$1500,_xlfn.AGGREGATE(15,6,ROW($1:$1500)/(БД!A$2:A$1500=A6)/(БД!C$2:C$1500=D$2),COUNTIF(A$3:A6,A6))),"")</f>
        <v>11120</v>
      </c>
      <c r="E6">
        <f>IFERROR(LOOKUP(,-1/(БД!A$2:A$20=A6)/ISNA(MATCH(БД!B$2:B$20,E$2:E5,))/ISERR(-БД!C$2:C$20),БД!$B$2:$B$20),"")</f>
        <v>11119</v>
      </c>
      <c r="H6" s="1">
        <v>2</v>
      </c>
      <c r="I6" s="1">
        <v>11120</v>
      </c>
    </row>
    <row r="7" spans="1:9" x14ac:dyDescent="0.25">
      <c r="A7" s="1">
        <v>2</v>
      </c>
      <c r="B7" s="2" t="str">
        <f t="array" ref="B7">IFERROR(INDEX(БД!$B$2:$B$18,SMALL(IF(TEXT(Лист1!$A7,"#")&amp;Лист1!$D$2=БД!$A$2:$A$18&amp;БД!$C$2:$C$18,ROW(БД!$B$2:$B$18)-1,""),ROW()-2)),"")</f>
        <v/>
      </c>
      <c r="C7" t="str">
        <f t="array" ref="C7">IFERROR(INDEX(БД!B$1:B$18,SMALL(IF(TEXT(A7,"#")&amp;D$2=БД!A$2:A$18&amp;БД!C$2:C$18,ROW(B$2:B$18)),COUNTIF(A$3:A7,A7))),"")</f>
        <v/>
      </c>
      <c r="D7" t="str">
        <f>IFERROR(INDEX(БД!B$2:B$1500,_xlfn.AGGREGATE(15,6,ROW($1:$1500)/(БД!A$2:A$1500=A7)/(БД!C$2:C$1500=D$2),COUNTIF(A$3:A7,A7))),"")</f>
        <v/>
      </c>
      <c r="E7" t="str">
        <f>IFERROR(LOOKUP(,-1/(БД!A$2:A$20=A7)/ISNA(MATCH(БД!B$2:B$20,E$2:E6,))/ISERR(-БД!C$2:C$20),БД!$B$2:$B$20),"")</f>
        <v/>
      </c>
      <c r="H7" s="1">
        <v>2</v>
      </c>
      <c r="I7" s="1"/>
    </row>
    <row r="8" spans="1:9" x14ac:dyDescent="0.25">
      <c r="A8" s="1">
        <v>2</v>
      </c>
      <c r="B8" s="2" t="str">
        <f t="array" ref="B8">IFERROR(INDEX(БД!$B$2:$B$18,SMALL(IF(TEXT(Лист1!$A8,"#")&amp;Лист1!$D$2=БД!$A$2:$A$18&amp;БД!$C$2:$C$18,ROW(БД!$B$2:$B$18)-1,""),ROW()-2)),"")</f>
        <v/>
      </c>
      <c r="C8" t="str">
        <f t="array" ref="C8">IFERROR(INDEX(БД!B$1:B$18,SMALL(IF(TEXT(A8,"#")&amp;D$2=БД!A$2:A$18&amp;БД!C$2:C$18,ROW(B$2:B$18)),COUNTIF(A$3:A8,A8))),"")</f>
        <v/>
      </c>
      <c r="D8" t="str">
        <f>IFERROR(INDEX(БД!B$2:B$1500,_xlfn.AGGREGATE(15,6,ROW($1:$1500)/(БД!A$2:A$1500=A8)/(БД!C$2:C$1500=D$2),COUNTIF(A$3:A8,A8))),"")</f>
        <v/>
      </c>
      <c r="E8" t="str">
        <f>IFERROR(LOOKUP(,-1/(БД!A$2:A$20=A8)/ISNA(MATCH(БД!B$2:B$20,E$2:E7,))/ISERR(-БД!C$2:C$20),БД!$B$2:$B$20),"")</f>
        <v/>
      </c>
      <c r="H8" s="1">
        <v>2</v>
      </c>
      <c r="I8" s="1"/>
    </row>
    <row r="9" spans="1:9" x14ac:dyDescent="0.25">
      <c r="A9" s="1">
        <v>3</v>
      </c>
      <c r="B9" s="2" t="str">
        <f t="array" ref="B9">IFERROR(INDEX(БД!$B$2:$B$18,SMALL(IF(TEXT(Лист1!$A9,"#")&amp;Лист1!$D$2=БД!$A$2:$A$18&amp;БД!$C$2:$C$18,ROW(БД!$B$2:$B$18)-1,""),ROW()-2)),"")</f>
        <v/>
      </c>
      <c r="C9">
        <f t="array" ref="C9">IFERROR(INDEX(БД!B$1:B$18,SMALL(IF(TEXT(A9,"#")&amp;D$2=БД!A$2:A$18&amp;БД!C$2:C$18,ROW(B$2:B$18)),COUNTIF(A$3:A9,A9))),"")</f>
        <v>11122</v>
      </c>
      <c r="D9">
        <f>IFERROR(INDEX(БД!B$2:B$1500,_xlfn.AGGREGATE(15,6,ROW($1:$1500)/(БД!A$2:A$1500=A9)/(БД!C$2:C$1500=D$2),COUNTIF(A$3:A9,A9))),"")</f>
        <v>11122</v>
      </c>
      <c r="E9">
        <f>IFERROR(LOOKUP(,-1/(БД!A$2:A$20=A9)/ISNA(MATCH(БД!B$2:B$20,E$2:E8,))/ISERR(-БД!C$2:C$20),БД!$B$2:$B$20),"")</f>
        <v>11125</v>
      </c>
      <c r="H9" s="1">
        <v>3</v>
      </c>
      <c r="I9" s="1">
        <v>11122</v>
      </c>
    </row>
    <row r="10" spans="1:9" x14ac:dyDescent="0.25">
      <c r="A10" s="1">
        <v>3</v>
      </c>
      <c r="B10" s="2" t="str">
        <f t="array" ref="B10">IFERROR(INDEX(БД!$B$2:$B$18,SMALL(IF(TEXT(Лист1!$A10,"#")&amp;Лист1!$D$2=БД!$A$2:$A$18&amp;БД!$C$2:$C$18,ROW(БД!$B$2:$B$18)-1,""),ROW()-2)),"")</f>
        <v/>
      </c>
      <c r="C10">
        <f t="array" ref="C10">IFERROR(INDEX(БД!B$1:B$18,SMALL(IF(TEXT(A10,"#")&amp;D$2=БД!A$2:A$18&amp;БД!C$2:C$18,ROW(B$2:B$18)),COUNTIF(A$3:A10,A10))),"")</f>
        <v>11123</v>
      </c>
      <c r="D10">
        <f>IFERROR(INDEX(БД!B$2:B$1500,_xlfn.AGGREGATE(15,6,ROW($1:$1500)/(БД!A$2:A$1500=A10)/(БД!C$2:C$1500=D$2),COUNTIF(A$3:A10,A10))),"")</f>
        <v>11123</v>
      </c>
      <c r="E10">
        <f>IFERROR(LOOKUP(,-1/(БД!A$2:A$20=A10)/ISNA(MATCH(БД!B$2:B$20,E$2:E9,))/ISERR(-БД!C$2:C$20),БД!$B$2:$B$20),"")</f>
        <v>11124</v>
      </c>
      <c r="H10" s="1">
        <v>3</v>
      </c>
      <c r="I10" s="1">
        <v>11123</v>
      </c>
    </row>
    <row r="11" spans="1:9" x14ac:dyDescent="0.25">
      <c r="A11" s="1">
        <v>3</v>
      </c>
      <c r="B11" s="2" t="str">
        <f t="array" ref="B11">IFERROR(INDEX(БД!$B$2:$B$18,SMALL(IF(TEXT(Лист1!$A11,"#")&amp;Лист1!$D$2=БД!$A$2:$A$18&amp;БД!$C$2:$C$18,ROW(БД!$B$2:$B$18)-1,""),ROW()-2)),"")</f>
        <v/>
      </c>
      <c r="C11">
        <f t="array" ref="C11">IFERROR(INDEX(БД!B$1:B$18,SMALL(IF(TEXT(A11,"#")&amp;D$2=БД!A$2:A$18&amp;БД!C$2:C$18,ROW(B$2:B$18)),COUNTIF(A$3:A11,A11))),"")</f>
        <v>11124</v>
      </c>
      <c r="D11">
        <f>IFERROR(INDEX(БД!B$2:B$1500,_xlfn.AGGREGATE(15,6,ROW($1:$1500)/(БД!A$2:A$1500=A11)/(БД!C$2:C$1500=D$2),COUNTIF(A$3:A11,A11))),"")</f>
        <v>11124</v>
      </c>
      <c r="E11">
        <f>IFERROR(LOOKUP(,-1/(БД!A$2:A$20=A11)/ISNA(MATCH(БД!B$2:B$20,E$2:E10,))/ISERR(-БД!C$2:C$20),БД!$B$2:$B$20),"")</f>
        <v>11123</v>
      </c>
      <c r="H11" s="1">
        <v>3</v>
      </c>
      <c r="I11" s="1">
        <v>11124</v>
      </c>
    </row>
  </sheetData>
  <mergeCells count="2">
    <mergeCell ref="A1:B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5"/>
  <sheetViews>
    <sheetView workbookViewId="0"/>
  </sheetViews>
  <sheetFormatPr defaultRowHeight="15" x14ac:dyDescent="0.25"/>
  <cols>
    <col min="1" max="1" width="11.85546875" bestFit="1" customWidth="1"/>
    <col min="3" max="3" width="24.85546875" bestFit="1" customWidth="1"/>
  </cols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>
        <v>1</v>
      </c>
      <c r="B2">
        <v>11114</v>
      </c>
      <c r="C2" t="s">
        <v>4</v>
      </c>
    </row>
    <row r="3" spans="1:3" x14ac:dyDescent="0.25">
      <c r="A3">
        <v>1</v>
      </c>
      <c r="B3">
        <v>11115</v>
      </c>
    </row>
    <row r="4" spans="1:3" x14ac:dyDescent="0.25">
      <c r="A4">
        <v>1</v>
      </c>
      <c r="B4">
        <v>11116</v>
      </c>
      <c r="C4" t="s">
        <v>4</v>
      </c>
    </row>
    <row r="5" spans="1:3" x14ac:dyDescent="0.25">
      <c r="A5">
        <v>1</v>
      </c>
      <c r="B5">
        <v>11117</v>
      </c>
    </row>
    <row r="6" spans="1:3" x14ac:dyDescent="0.25">
      <c r="A6">
        <v>2</v>
      </c>
      <c r="B6">
        <v>11118</v>
      </c>
    </row>
    <row r="7" spans="1:3" x14ac:dyDescent="0.25">
      <c r="A7">
        <v>2</v>
      </c>
      <c r="B7">
        <v>11119</v>
      </c>
      <c r="C7" t="s">
        <v>4</v>
      </c>
    </row>
    <row r="8" spans="1:3" x14ac:dyDescent="0.25">
      <c r="A8">
        <v>2</v>
      </c>
      <c r="B8">
        <v>11120</v>
      </c>
      <c r="C8" t="s">
        <v>4</v>
      </c>
    </row>
    <row r="9" spans="1:3" x14ac:dyDescent="0.25">
      <c r="A9">
        <v>3</v>
      </c>
      <c r="B9">
        <v>11121</v>
      </c>
    </row>
    <row r="10" spans="1:3" x14ac:dyDescent="0.25">
      <c r="A10">
        <v>3</v>
      </c>
      <c r="B10">
        <v>11122</v>
      </c>
      <c r="C10" t="s">
        <v>4</v>
      </c>
    </row>
    <row r="11" spans="1:3" x14ac:dyDescent="0.25">
      <c r="A11">
        <v>3</v>
      </c>
      <c r="B11">
        <v>11123</v>
      </c>
      <c r="C11" t="s">
        <v>4</v>
      </c>
    </row>
    <row r="12" spans="1:3" x14ac:dyDescent="0.25">
      <c r="A12">
        <v>3</v>
      </c>
      <c r="B12">
        <v>11124</v>
      </c>
      <c r="C12" t="s">
        <v>4</v>
      </c>
    </row>
    <row r="13" spans="1:3" x14ac:dyDescent="0.25">
      <c r="A13">
        <v>3</v>
      </c>
      <c r="B13">
        <v>11125</v>
      </c>
      <c r="C13" t="s">
        <v>4</v>
      </c>
    </row>
    <row r="14" spans="1:3" x14ac:dyDescent="0.25">
      <c r="A14">
        <v>3</v>
      </c>
      <c r="B14">
        <v>11126</v>
      </c>
    </row>
    <row r="15" spans="1:3" x14ac:dyDescent="0.25">
      <c r="A15">
        <v>3</v>
      </c>
      <c r="B15">
        <v>11127</v>
      </c>
    </row>
  </sheetData>
  <autoFilter ref="A1:C15">
    <sortState ref="A2:C15">
      <sortCondition ref="A1:A1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Boroda</cp:lastModifiedBy>
  <dcterms:created xsi:type="dcterms:W3CDTF">2017-01-31T10:39:47Z</dcterms:created>
  <dcterms:modified xsi:type="dcterms:W3CDTF">2017-01-31T17:19:28Z</dcterms:modified>
</cp:coreProperties>
</file>