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1400" windowHeight="5895" tabRatio="0"/>
  </bookViews>
  <sheets>
    <sheet name="TDSheet" sheetId="1" r:id="rId1"/>
  </sheets>
  <calcPr calcId="152511" iterate="1"/>
</workbook>
</file>

<file path=xl/calcChain.xml><?xml version="1.0" encoding="utf-8"?>
<calcChain xmlns="http://schemas.openxmlformats.org/spreadsheetml/2006/main">
  <c r="S6" i="1" l="1"/>
  <c r="S7" i="1"/>
  <c r="U7" i="1"/>
  <c r="U6" i="1"/>
  <c r="S13" i="1" l="1"/>
  <c r="S14" i="1"/>
  <c r="S15" i="1"/>
  <c r="S16" i="1"/>
  <c r="S12" i="1"/>
  <c r="S9" i="1"/>
  <c r="S10" i="1"/>
  <c r="S11" i="1"/>
  <c r="S20" i="1"/>
  <c r="S17" i="1"/>
  <c r="S18" i="1"/>
  <c r="S19" i="1"/>
</calcChain>
</file>

<file path=xl/sharedStrings.xml><?xml version="1.0" encoding="utf-8"?>
<sst xmlns="http://schemas.openxmlformats.org/spreadsheetml/2006/main" count="246" uniqueCount="178">
  <si>
    <t>Прайс</t>
  </si>
  <si>
    <t>25.01.2017 16:22:38</t>
  </si>
  <si>
    <t>Наименование</t>
  </si>
  <si>
    <t>Артикул</t>
  </si>
  <si>
    <t>Код</t>
  </si>
  <si>
    <t>Штрихкод</t>
  </si>
  <si>
    <t>Производитель</t>
  </si>
  <si>
    <t>Характеристика</t>
  </si>
  <si>
    <t>Группа</t>
  </si>
  <si>
    <t>Описание</t>
  </si>
  <si>
    <t>Ед.изм.</t>
  </si>
  <si>
    <t>Розничная</t>
  </si>
  <si>
    <t>Дилерская</t>
  </si>
  <si>
    <t>Главный склад Иркутск</t>
  </si>
  <si>
    <t>Главный склад Москва</t>
  </si>
  <si>
    <t>Главный склад Новосибирск</t>
  </si>
  <si>
    <t>Остатки</t>
  </si>
  <si>
    <t>Заказать</t>
  </si>
  <si>
    <t>Образец гитары  Sample Augusto C40</t>
  </si>
  <si>
    <t>01-00030867</t>
  </si>
  <si>
    <t>образец</t>
  </si>
  <si>
    <t>шт</t>
  </si>
  <si>
    <t>LED (Светодиодные) экраны</t>
  </si>
  <si>
    <t>Карты ввода/вывода</t>
  </si>
  <si>
    <t>Hub Card MR Led</t>
  </si>
  <si>
    <t>01-00030182</t>
  </si>
  <si>
    <t>Receiving Card MR Led</t>
  </si>
  <si>
    <t>01-00030183</t>
  </si>
  <si>
    <t>Плазменные панели</t>
  </si>
  <si>
    <t>Плазменная панель Panasonic TH-42PWD8WS</t>
  </si>
  <si>
    <t>01-00009430</t>
  </si>
  <si>
    <t>Плазменная панель (серебро), 42"</t>
  </si>
  <si>
    <t>Системы видеонаблюдения и технологического телевидения</t>
  </si>
  <si>
    <t>Камеры</t>
  </si>
  <si>
    <t>Цветная видеокамера INTER-M VCD-360</t>
  </si>
  <si>
    <t>01-00004745</t>
  </si>
  <si>
    <t>Цветная видеокамера</t>
  </si>
  <si>
    <t>Функциональные блоки систем видеонаблюдения</t>
  </si>
  <si>
    <t>Передатчик Kramer 711xl</t>
  </si>
  <si>
    <t>01-00025148</t>
  </si>
  <si>
    <t>Передатчик</t>
  </si>
  <si>
    <t>Приемник Kramer 712xl</t>
  </si>
  <si>
    <t>01-00025149</t>
  </si>
  <si>
    <t>Приемник</t>
  </si>
  <si>
    <t>Видео дистрибьютор INTER-M VDU-1123</t>
  </si>
  <si>
    <t>01-00004748</t>
  </si>
  <si>
    <t>Видео дистрибьютор</t>
  </si>
  <si>
    <t>Усилитель-распределить Kramer VM-312</t>
  </si>
  <si>
    <t>01-00018846</t>
  </si>
  <si>
    <t>Мультиформатный усилитель-распределитель 1:2, CV, YUV, YC, Audio</t>
  </si>
  <si>
    <t>Переключатель видеосигналов INTER-M VSW-1208</t>
  </si>
  <si>
    <t>01-00004816</t>
  </si>
  <si>
    <t>Переключатель видеосигналов</t>
  </si>
  <si>
    <t>Экраны проекционные</t>
  </si>
  <si>
    <t>Экран PRO LINE VIDEO ELEPHANT (GB, 4//3, 300*225, RC)</t>
  </si>
  <si>
    <t>01-00012832</t>
  </si>
  <si>
    <t>Экран 4:3, 300*225 см, моторизированный подвесной, усиление 1,4, с пультом ДУ</t>
  </si>
  <si>
    <t>Экран  Projecta Heavy Duty Fast-Fold Deluxe 579x762 Matte White</t>
  </si>
  <si>
    <t>01-00020483</t>
  </si>
  <si>
    <t>Экран  579x762см Matte White Fast-Fold (набор - 3 предмета)</t>
  </si>
  <si>
    <t>Запасные части</t>
  </si>
  <si>
    <t>Запчасти для акустических комплексов</t>
  </si>
  <si>
    <t>Платы блоков питания</t>
  </si>
  <si>
    <t>Плата блока питания для atlant-3600-12 EUROSOUND Power Supply Board Atlant-3600-12</t>
  </si>
  <si>
    <t>01-00022713</t>
  </si>
  <si>
    <t>Плата блока питания для atlant-3600-15 EUROSOUND Power Supply Board Atlant-3600-15</t>
  </si>
  <si>
    <t>01-00022714</t>
  </si>
  <si>
    <t>Запчасти для акустических систем</t>
  </si>
  <si>
    <t>Корпуса Горны Решётки и ...</t>
  </si>
  <si>
    <t>Корпус для колонки EUROSOUND CE-215 (корпус)</t>
  </si>
  <si>
    <t>01-00007056</t>
  </si>
  <si>
    <t>Корпус для колонки CE-215 без держателя для горна</t>
  </si>
  <si>
    <t>Корпус для колонки EUROSOUND ESM-10Bi (корпус)</t>
  </si>
  <si>
    <t>01-00022295</t>
  </si>
  <si>
    <t>Корпус для колонки ESM-10Bi</t>
  </si>
  <si>
    <t>Лейбл EUROSOUND Eurosound Label</t>
  </si>
  <si>
    <t>01-00009237</t>
  </si>
  <si>
    <t>Фирменный лейбл EUROSOUND, металлический для крепления на решетки АС</t>
  </si>
  <si>
    <t>Горн для вч от mpa-115 EUROSOUND HF-MPA-115</t>
  </si>
  <si>
    <t>01-00023062</t>
  </si>
  <si>
    <t>Горн для ВЧ от MPA-115</t>
  </si>
  <si>
    <t>Горн Selenium HL14-25</t>
  </si>
  <si>
    <t>01-00021218</t>
  </si>
  <si>
    <t>Горн, пластиковый, 45 x 45, резьбовое крепление ВЧ драйвера, 1"</t>
  </si>
  <si>
    <t>Рупор P.audio PH-4428</t>
  </si>
  <si>
    <t>01-00005807</t>
  </si>
  <si>
    <t>Высокочастотный рупор, 2", ВхШхГ = 270х445х198 мм</t>
  </si>
  <si>
    <t>Горн для ас EUROSOUND WG-AX-2H</t>
  </si>
  <si>
    <t>01-00011358</t>
  </si>
  <si>
    <t>Горн для АС AX-2H</t>
  </si>
  <si>
    <t>Кроссоверы</t>
  </si>
  <si>
    <t>Кроссовер Selenium 2V2K/600</t>
  </si>
  <si>
    <t>01-00021219</t>
  </si>
  <si>
    <t>Кроссовер, to be used with all drivers and loudspeakers with power over 350w</t>
  </si>
  <si>
    <t>Диафрагма для вч драйвера EUROSOUND ZT-100D</t>
  </si>
  <si>
    <t>01-00024418</t>
  </si>
  <si>
    <t>Диафрагма для ВЧ драйвера, для 8 " ESM, ESX</t>
  </si>
  <si>
    <t>Платы усилителя</t>
  </si>
  <si>
    <t>Плата усилителя EUROSOUND AMP PCB FOR DYNO-15</t>
  </si>
  <si>
    <t>01-00033807</t>
  </si>
  <si>
    <t>Плата усилителя для RYNO-15</t>
  </si>
  <si>
    <t>Запчасти для микшеров</t>
  </si>
  <si>
    <t>Потенциометр кроссфейдера PHONIC B100KX2 (3A)</t>
  </si>
  <si>
    <t>01-00000505</t>
  </si>
  <si>
    <t>Кроссфейдер (027-10435-063-6) для MX300, 500, 600</t>
  </si>
  <si>
    <t>Потенциометр кроссфейдера PHONIC B100KX2 (ALPHA) SV453</t>
  </si>
  <si>
    <t>01-00000507</t>
  </si>
  <si>
    <t>Потенциометр кроссфейдера (027-10435-060-6) для MX200, 202</t>
  </si>
  <si>
    <t>Потенциометр фейдера PHONIC B50KX2</t>
  </si>
  <si>
    <t>01-00000531</t>
  </si>
  <si>
    <t>Потенциометр фейдера регулятора громкости наушников (027-50322-010-0) для MX600</t>
  </si>
  <si>
    <t>Потенциометр фейдера PHONIC B50KX2 SV303</t>
  </si>
  <si>
    <t>01-00000532</t>
  </si>
  <si>
    <t>Потенциометр фейдера регулятора громкости наушников (027-50324-000-6) для MX202, 300</t>
  </si>
  <si>
    <t>Кнопка PHONIC P/Knob (bigger)</t>
  </si>
  <si>
    <t>01-00002941</t>
  </si>
  <si>
    <t>Кнопка (542-60090-122-0) для всех серий микшерных пультов кроме серии IMPACT II</t>
  </si>
  <si>
    <t>Запчасти для радиосистем</t>
  </si>
  <si>
    <t>Кварц  Quartz Crystal 19.55</t>
  </si>
  <si>
    <t>01-00022385</t>
  </si>
  <si>
    <t>Кварц для радиосистемы WS203PT</t>
  </si>
  <si>
    <t>Кварц  Quartz Crystal 19.600</t>
  </si>
  <si>
    <t>01-00022387</t>
  </si>
  <si>
    <t>Кварц  Quartz Crystal 19.8167</t>
  </si>
  <si>
    <t>01-00022386</t>
  </si>
  <si>
    <t>Кварц  Quartz Crystal 20.443</t>
  </si>
  <si>
    <t>01-00022388</t>
  </si>
  <si>
    <t>YAMAHA</t>
  </si>
  <si>
    <t>PROAUDIO</t>
  </si>
  <si>
    <t>INTER-M</t>
  </si>
  <si>
    <t>KRAMER</t>
  </si>
  <si>
    <t>Augusto</t>
  </si>
  <si>
    <t>Alina</t>
  </si>
  <si>
    <t>Casio</t>
  </si>
  <si>
    <t>Woldy</t>
  </si>
  <si>
    <t>Kirlin</t>
  </si>
  <si>
    <t>EURO DJ</t>
  </si>
  <si>
    <t>Selenium</t>
  </si>
  <si>
    <t>PR Lighting</t>
  </si>
  <si>
    <t>MICLINE</t>
  </si>
  <si>
    <t>G.A.S.</t>
  </si>
  <si>
    <t>RED STONE</t>
  </si>
  <si>
    <t>PERRI'S</t>
  </si>
  <si>
    <t>TENSON</t>
  </si>
  <si>
    <t>EBS</t>
  </si>
  <si>
    <t>RHYTHM TECH</t>
  </si>
  <si>
    <t>ARCHI LIGHT</t>
  </si>
  <si>
    <t>FREE SOUND</t>
  </si>
  <si>
    <t>METEORO</t>
  </si>
  <si>
    <t>SLS AUDIO</t>
  </si>
  <si>
    <t>Theatre Stage Lighting</t>
  </si>
  <si>
    <t>TOREX</t>
  </si>
  <si>
    <t>Truss-Master</t>
  </si>
  <si>
    <t>Turkish</t>
  </si>
  <si>
    <t>WEBER</t>
  </si>
  <si>
    <t>ZZYZX</t>
  </si>
  <si>
    <t>Vic Firth</t>
  </si>
  <si>
    <t>TAYE</t>
  </si>
  <si>
    <t>ALINA PRO</t>
  </si>
  <si>
    <t>CANARE</t>
  </si>
  <si>
    <t>CLAY PAKY</t>
  </si>
  <si>
    <t>LEMON</t>
  </si>
  <si>
    <t>LS Systems</t>
  </si>
  <si>
    <t>OSRAM</t>
  </si>
  <si>
    <t>PHILLIPS</t>
  </si>
  <si>
    <t>Lumix</t>
  </si>
  <si>
    <t>Medeli</t>
  </si>
  <si>
    <t>NUX</t>
  </si>
  <si>
    <t>Ritmuller</t>
  </si>
  <si>
    <t>SEBASTIAN</t>
  </si>
  <si>
    <t>SIT</t>
  </si>
  <si>
    <t>SCHECTER</t>
  </si>
  <si>
    <t>SHURE</t>
  </si>
  <si>
    <t>Tombo</t>
  </si>
  <si>
    <t>PANASONIC</t>
  </si>
  <si>
    <t>PHONIC</t>
  </si>
  <si>
    <t>ЕСЛИОШИБКА(ЕСЛИ(НАЙТИ(СТРОЧН($T$6);СТРОЧН(B6);1)&gt;0;ПРОПИСН($T$6);3);ЕСЛИОШИБКА(ЕСЛИ(НАЙТИ(СТРОЧН($T$7);СТРОЧН(B6);1)&gt;0;ПРОПИСН($T$7);3);ЕСЛИОШИБКА(ЕСЛИ(НАЙТИ(СТРОЧН($T$8);СТРОЧН(B6);1)&gt;0;ПРОПИСН($T$8);3);ЕСЛИОШИБКА(ЕСЛИ(НАЙТИ(СТРОЧН($T$9);СТРОЧН(B6);1)&gt;0;ПРОПИСН($T$9);3);ЕСЛИОШИБКА(ЕСЛИ(НАЙТИ(СТРОЧН($T$10);СТРОЧН(B6);1)&gt;0;ПРОПИСН($T$10);3);ЕСЛИОШИБКА(ЕСЛИ(НАЙТИ(СТРОЧН($T$11);СТРОЧН(B6);1)&gt;0;ПРОПИСН($T$11);3);ЕСЛИОШИБКА(ЕСЛИ(НАЙТИ(СТРОЧН($T$12);СТРОЧН(B6);1)&gt;0;ПРОПИСН($T$12);3);ЕСЛИОШИБКА(ЕСЛИ(НАЙТИ(СТРОЧН($T$13);СТРОЧН(B6);1)&gt;0;ПРОПИСН($T$13);3);ЕСЛИОШИБКА(ЕСЛИ(НАЙТИ(СТРОЧН($T$14);СТРОЧН(B6);1)&gt;0;ПРОПИСН($T$14);3);ЕСЛИОШИБКА(ЕСЛИ(НАЙТИ(СТРОЧН($T$15);СТРОЧН(B6);1)&gt;0;ПРОПИСН($T$15);3);ЕСЛИОШИБКА(ЕСЛИ(НАЙТИ(СТРОЧН($T$16);СТРОЧН(B6);1)&gt;0;ПРОПИСН($T$16);3);ЕСЛИОШИБКА(ЕСЛИ(НАЙТИ(СТРОЧН($T$17);СТРОЧН(B6);1)&gt;0;ПРОПИСН($T$17);3);ЕСЛИОШИБКА(ЕСЛИ(НАЙТИ(СТРОЧН($T$18);СТРОЧН(B6);1)&gt;0;ПРОПИСН($T$18);3);ЕСЛИОШИБКА(ЕСЛИ(НАЙТИ(СТРОЧН($T$19);СТРОЧН(B6);1)&gt;0;ПРОПИСН($T$19);3);ЕСЛИОШИБКА(ЕСЛИ(НАЙТИ(СТРОЧН($T$20);СТРОЧН(B6);1)&gt;0;ПРОПИСН($T$20);3);ЕСЛИОШИБКА(ЕСЛИ(НАЙТИ(СТРОЧН($T$21);СТРОЧН(B6);1)&gt;0;ПРОПИСН($T$21);3);ЕСЛИОШИБКА(ЕСЛИ(НАЙТИ(СТРОЧН($T$22);СТРОЧН(B6);1)&gt;0;ПРОПИСН($T$22);3);ЕСЛИОШИБКА(ЕСЛИ(НАЙТИ(СТРОЧН($T$23);СТРОЧН(B6);1)&gt;0;ПРОПИСН($T$23);3);)*ЕСЛИОШИБКА(ЕСЛИ(НАЙТИ(СТРОЧН($T$24);СТРОЧН(B6);1)&gt;0;ПРОПИСН($T$24);3);)*ЕСЛИОШИБКА(ЕСЛИ(НАЙТИ(СТРОЧН($T$25);СТРОЧН(B6);1)&gt;0;ПРОПИСН($T$25);3);)*ЕСЛИОШИБКА(ЕСЛИ(НАЙТИ(СТРОЧН($T$26);СТРОЧН(B6);1)&gt;0;ПРОПИСН($T$26);3);)*ЕСЛИОШИБКА(ЕСЛИ(НАЙТИ(СТРОЧН($T$27);СТРОЧН(B6);1)&gt;0;ПРОПИСН($T$27);3);)*ЕСЛИОШИБКА(ЕСЛИ(НАЙТИ(СТРОЧН($T$28);СТРОЧН(B6);1)&gt;0;ПРОПИСН($T$28);3);)*ЕСЛИОШИБКА(ЕСЛИ(НАЙТИ(СТРОЧН($T$29);СТРОЧН(B6);1)&gt;0;ПРОПИСН($T$29);3);)*ЕСЛИОШИБКА(ЕСЛИ(НАЙТИ(СТРОЧН($T$30);СТРОЧН(B6);1)&gt;0;ПРОПИСН($T$30);3);)*ЕСЛИОШИБКА(ЕСЛИ(НАЙТИ(СТРОЧН($T$31);СТРОЧН(B6);1)&gt;0;ПРОПИСН($T$31);3);)*ЕСЛИОШИБКА(ЕСЛИ(НАЙТИ(СТРОЧН($T$32);СТРОЧН(B6);1)&gt;0;ПРОПИСН($T$32);3);)*ЕСЛИОШИБКА(ЕСЛИ(НАЙТИ(СТРОЧН($T$33);СТРОЧН(B6);1)&gt;0;ПРОПИСН($T$33);3);)*ЕСЛИОШИБКА(ЕСЛИ(НАЙТИ(СТРОЧН($T$34);СТРОЧН(B6);1)&gt;0;ПРОПИСН($T$34);3);)*ЕСЛИОШИБКА(ЕСЛИ(НАЙТИ(СТРОЧН($T$35);СТРОЧН(B6);1)&gt;0;ПРОПИСН($T$35);3);)*ЕСЛИОШИБКА(ЕСЛИ(НАЙТИ(СТРОЧН($T$36);СТРОЧН(B6);1)&gt;0;ПРОПИСН($T$36);3);)*ЕСЛИОШИБКА(ЕСЛИ(НАЙТИ(СТРОЧН($T$37);СТРОЧН(B6);1)&gt;0;ПРОПИСН($T$37);3);)*ЕСЛИОШИБКА(ЕСЛИ(НАЙТИ(СТРОЧН($T$38);СТРОЧН(B6);1)&gt;0;ПРОПИСН($T$38);3);)*ЕСЛИОШИБКА(ЕСЛИ(НАЙТИ(СТРОЧН($T$39);СТРОЧН(B6);1)&gt;0;ПРОПИСН($T$39);3);)*ЕСЛИОШИБКА(ЕСЛИ(НАЙТИ(СТРОЧН($T$40);СТРОЧН(B6);1)&gt;0;ПРОПИСН($T$40);3);)*ЕСЛИОШИБКА(ЕСЛИ(НАЙТИ(СТРОЧН($T$41);СТРОЧН(B6);1)&gt;0;ПРОПИСН($T$41);3);)*ЕСЛИОШИБКА(ЕСЛИ(НАЙТИ(СТРОЧН($T$42);СТРОЧН(B6);1)&gt;0;ПРОПИСН($T$42);3);)*ЕСЛИОШИБКА(ЕСЛИ(НАЙТИ(СТРОЧН($T$43);СТРОЧН(B6);1)&gt;0;ПРОПИСН($T$43);3);)*ЕСЛИОШИБКА(ЕСЛИ(НАЙТИ(СТРОЧН($T$44);СТРОЧН(B6);1)&gt;0;ПРОПИСН($T$44);3);)*ЕСЛИОШИБКА(ЕСЛИ(НАЙТИ(СТРОЧН($T$45);СТРОЧН(B6);1)&gt;0;ПРОПИСН($T$45);3);)*ЕСЛИОШИБКА(ЕСЛИ(НАЙТИ(СТРОЧН($T$46);СТРОЧН(B6);1)&gt;0;ПРОПИСН($T$46);3);)*ЕСЛИОШИБКА(ЕСЛИ(НАЙТИ(СТРОЧН($T$47);СТРОЧН(B6);1)&gt;0;ПРОПИСН($T$47);3);)*ЕСЛИОШИБКА(ЕСЛИ(НАЙТИ(СТРОЧН($T$48);СТРОЧН(B6);1)&gt;0;ПРОПИСН($T$48);3);)*ЕСЛИОШИБКА(ЕСЛИ(НАЙТИ(СТРОЧН($T$49);СТРОЧН(B6);1)&gt;0;ПРОПИСН($T$49);3);)*ЕСЛИОШИБКА(ЕСЛИ(НАЙТИ(СТРОЧН($T$50);СТРОЧН(B6);1)&gt;0;ПРОПИСН($T$50);3);)*ЕСЛИОШИБКА(ЕСЛИ(НАЙТИ(СТРОЧН($T$51);СТРОЧН(B6);1)&gt;0;ПРОПИСН($T$51);3);)*ЕСЛИОШИБКА(ЕСЛИ(НАЙТИ(СТРОЧН($T$52);СТРОЧН(B6);1)&gt;0;ПРОПИСН($T$52);3);)*ЕСЛИОШИБКА(ЕСЛИ(НАЙТИ(СТРОЧН($T$53);СТРОЧН(B6);1)&gt;0;ПРОПИСН($T$53);3);)*888)))))))))))))))))</t>
  </si>
  <si>
    <t>список брендов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</si>
</sst>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8"/>
      <name val="Arial"/>
    </font>
    <font>
      <b/>
      <i/>
      <sz val="16"/>
      <name val="Arial"/>
    </font>
    <font>
      <b/>
      <sz val="9"/>
      <name val="Arial"/>
    </font>
    <font>
      <b/>
      <sz val="9"/>
      <color rgb="FFFFFFFF"/>
      <name val="Arial"/>
    </font>
    <font>
      <sz val="10"/>
      <name val="Arial"/>
    </font>
    <font>
      <b/>
      <sz val="10"/>
      <name val="Arial"/>
    </font>
    <font>
      <sz val="10"/>
      <name val="Arial"/>
      <family val="2"/>
      <charset val="204"/>
    </font>
    <font>
      <sz val="8"/>
      <color theme="0"/>
      <name val="Arial"/>
      <family val="2"/>
      <charset val="204"/>
    </font>
    <font>
      <b/>
      <sz val="10"/>
      <color rgb="FF7030A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5F5F5"/>
      </patternFill>
    </fill>
    <fill>
      <patternFill patternType="solid">
        <fgColor rgb="FFFFFFFF"/>
      </patternFill>
    </fill>
    <fill>
      <patternFill patternType="solid">
        <fgColor rgb="FFBDB76B"/>
      </patternFill>
    </fill>
    <fill>
      <patternFill patternType="solid">
        <fgColor rgb="FF6495ED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DCDCDC"/>
      </left>
      <right/>
      <top/>
      <bottom style="thin">
        <color rgb="FFDCDCDC"/>
      </bottom>
      <diagonal/>
    </border>
    <border>
      <left/>
      <right style="thin">
        <color rgb="FFDCDCDC"/>
      </right>
      <top/>
      <bottom style="thin">
        <color rgb="FFDCDCDC"/>
      </bottom>
      <diagonal/>
    </border>
    <border>
      <left style="thin">
        <color rgb="FFDCDCDC"/>
      </left>
      <right style="thin">
        <color rgb="FFDCDCDC"/>
      </right>
      <top style="thin">
        <color rgb="FFDCDCDC"/>
      </top>
      <bottom/>
      <diagonal/>
    </border>
    <border>
      <left style="thin">
        <color rgb="FFDCDCDC"/>
      </left>
      <right style="thin">
        <color rgb="FFDCDCDC"/>
      </right>
      <top/>
      <bottom style="thin">
        <color rgb="FFDCDCDC"/>
      </bottom>
      <diagonal/>
    </border>
    <border>
      <left style="thin">
        <color rgb="FFDCDCDC"/>
      </left>
      <right style="thin">
        <color rgb="FFDCDCDC"/>
      </right>
      <top style="thin">
        <color rgb="FFDCDCDC"/>
      </top>
      <bottom style="thin">
        <color rgb="FFDCDCDC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3" fontId="4" fillId="0" borderId="6" xfId="0" applyNumberFormat="1" applyFont="1" applyBorder="1" applyAlignment="1">
      <alignment horizontal="right" vertical="center"/>
    </xf>
    <xf numFmtId="1" fontId="4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U55"/>
  <sheetViews>
    <sheetView tabSelected="1" workbookViewId="0">
      <selection activeCell="B50" sqref="B50:C50"/>
    </sheetView>
  </sheetViews>
  <sheetFormatPr defaultColWidth="10.5" defaultRowHeight="11.45" customHeight="1" outlineLevelRow="3" x14ac:dyDescent="0.2"/>
  <cols>
    <col min="1" max="1" width="4.83203125" style="1" customWidth="1"/>
    <col min="2" max="2" width="29.5" style="1" customWidth="1"/>
    <col min="3" max="3" width="22.83203125" style="1" customWidth="1"/>
    <col min="4" max="4" width="2.6640625" style="1" hidden="1" customWidth="1"/>
    <col min="5" max="5" width="17" style="1" hidden="1" customWidth="1"/>
    <col min="6" max="6" width="2.6640625" style="1" hidden="1" customWidth="1"/>
    <col min="7" max="7" width="3.33203125" style="1" hidden="1" customWidth="1"/>
    <col min="8" max="8" width="3.6640625" style="1" hidden="1" customWidth="1"/>
    <col min="9" max="10" width="17" style="1" hidden="1" customWidth="1"/>
    <col min="11" max="11" width="7.33203125" style="1" hidden="1" customWidth="1"/>
    <col min="12" max="13" width="15.6640625" style="1" hidden="1" customWidth="1"/>
    <col min="14" max="16" width="12.33203125" style="1" hidden="1" customWidth="1"/>
    <col min="17" max="17" width="13" style="1" hidden="1" customWidth="1"/>
    <col min="18" max="18" width="12.5" style="1" hidden="1" customWidth="1"/>
    <col min="19" max="19" width="11.6640625" bestFit="1" customWidth="1"/>
    <col min="20" max="20" width="22.83203125" customWidth="1"/>
  </cols>
  <sheetData>
    <row r="1" spans="2:21" s="1" customFormat="1" ht="21.95" customHeight="1" x14ac:dyDescent="0.2">
      <c r="B1" s="12" t="s">
        <v>0</v>
      </c>
      <c r="C1" s="12"/>
      <c r="T1" s="28" t="s">
        <v>177</v>
      </c>
    </row>
    <row r="2" spans="2:21" s="2" customFormat="1" ht="11.1" customHeight="1" x14ac:dyDescent="0.2">
      <c r="B2" s="13" t="s">
        <v>1</v>
      </c>
      <c r="C2" s="13"/>
    </row>
    <row r="3" spans="2:21" s="1" customFormat="1" ht="5.0999999999999996" customHeight="1" x14ac:dyDescent="0.2"/>
    <row r="4" spans="2:21" s="3" customFormat="1" ht="20.100000000000001" customHeight="1" x14ac:dyDescent="0.2">
      <c r="B4" s="14" t="s">
        <v>2</v>
      </c>
      <c r="C4" s="14"/>
      <c r="D4" s="14" t="s">
        <v>3</v>
      </c>
      <c r="E4" s="14" t="s">
        <v>4</v>
      </c>
      <c r="F4" s="14" t="s">
        <v>5</v>
      </c>
      <c r="G4" s="14" t="s">
        <v>6</v>
      </c>
      <c r="H4" s="14" t="s">
        <v>7</v>
      </c>
      <c r="I4" s="14" t="s">
        <v>8</v>
      </c>
      <c r="J4" s="14" t="s">
        <v>9</v>
      </c>
      <c r="K4" s="14" t="s">
        <v>10</v>
      </c>
      <c r="L4" s="18" t="s">
        <v>11</v>
      </c>
      <c r="M4" s="18" t="s">
        <v>12</v>
      </c>
      <c r="N4" s="20" t="s">
        <v>13</v>
      </c>
      <c r="O4" s="20" t="s">
        <v>14</v>
      </c>
      <c r="P4" s="20" t="s">
        <v>15</v>
      </c>
      <c r="Q4" s="20" t="s">
        <v>16</v>
      </c>
      <c r="R4" s="22" t="s">
        <v>17</v>
      </c>
      <c r="S4" s="27" t="s">
        <v>176</v>
      </c>
      <c r="T4" s="27">
        <v>1</v>
      </c>
    </row>
    <row r="5" spans="2:21" s="3" customFormat="1" ht="21" customHeight="1" x14ac:dyDescent="0.2">
      <c r="B5" s="15"/>
      <c r="C5" s="16"/>
      <c r="D5" s="17"/>
      <c r="E5" s="17"/>
      <c r="F5" s="17"/>
      <c r="G5" s="17"/>
      <c r="H5" s="17"/>
      <c r="I5" s="17"/>
      <c r="J5" s="17"/>
      <c r="K5" s="17"/>
      <c r="L5" s="19"/>
      <c r="M5" s="19"/>
      <c r="N5" s="21"/>
      <c r="O5" s="21"/>
      <c r="P5" s="21"/>
      <c r="Q5" s="21"/>
      <c r="R5" s="23"/>
    </row>
    <row r="6" spans="2:21" s="4" customFormat="1" ht="12.95" customHeight="1" x14ac:dyDescent="0.2">
      <c r="B6" s="24" t="s">
        <v>18</v>
      </c>
      <c r="C6" s="24"/>
      <c r="D6" s="5"/>
      <c r="E6" s="5" t="s">
        <v>19</v>
      </c>
      <c r="F6" s="5"/>
      <c r="G6" s="5"/>
      <c r="H6" s="5"/>
      <c r="I6" s="5"/>
      <c r="J6" s="5" t="s">
        <v>20</v>
      </c>
      <c r="K6" s="5" t="s">
        <v>21</v>
      </c>
      <c r="L6" s="6">
        <v>11200</v>
      </c>
      <c r="M6" s="6">
        <v>7840</v>
      </c>
      <c r="N6" s="7">
        <v>1</v>
      </c>
      <c r="O6" s="8"/>
      <c r="P6" s="8"/>
      <c r="Q6" s="7">
        <v>1</v>
      </c>
      <c r="R6" s="9"/>
      <c r="S6" s="10" t="str">
        <f>IFERROR(IF(FIND(LOWER($T$6),LOWER(B6),1)&gt;0,UPPER($T$6),3),IF(FIND(LOWER(T7),LOWER(B6),1)&gt;0,UPPER(T7),3))</f>
        <v>AUGUSTO</v>
      </c>
      <c r="T6" s="10" t="s">
        <v>131</v>
      </c>
      <c r="U6" s="3" t="str">
        <f ca="1">INDIRECT(ADDRESS(ROW(T6)+1,COLUMN(T7),1,1),1)</f>
        <v>PROAUDIO</v>
      </c>
    </row>
    <row r="7" spans="2:21" s="10" customFormat="1" ht="12.95" customHeight="1" x14ac:dyDescent="0.2">
      <c r="B7" s="25" t="s">
        <v>128</v>
      </c>
      <c r="C7" s="25"/>
      <c r="S7" s="10" t="e">
        <f>IFERROR(IF(FIND(LOWER($T$6),LOWER(B7),1)&gt;0,UPPER($T$6),3),IF(FIND(LOWER(T8),LOWER(B7),1)&gt;0,UPPER(T8),3))</f>
        <v>#VALUE!</v>
      </c>
      <c r="T7" s="10" t="s">
        <v>128</v>
      </c>
      <c r="U7" s="3" t="str">
        <f ca="1">INDIRECT(ADDRESS(ROW(T7)+1,COLUMN(T8),1,1),1)</f>
        <v>INTER-M</v>
      </c>
    </row>
    <row r="8" spans="2:21" s="10" customFormat="1" ht="12.95" customHeight="1" outlineLevel="1" x14ac:dyDescent="0.2">
      <c r="B8" s="25" t="s">
        <v>22</v>
      </c>
      <c r="C8" s="25"/>
      <c r="S8" s="10">
        <v>3</v>
      </c>
      <c r="T8" s="10" t="s">
        <v>129</v>
      </c>
      <c r="U8" s="3"/>
    </row>
    <row r="9" spans="2:21" s="10" customFormat="1" ht="12.95" customHeight="1" outlineLevel="2" x14ac:dyDescent="0.2">
      <c r="B9" s="25" t="s">
        <v>23</v>
      </c>
      <c r="C9" s="25"/>
      <c r="S9" s="10">
        <f t="shared" ref="S9:S11" si="0">IFERROR(IF(FIND(LOWER($T$6),LOWER(B9),1)&gt;0,UPPER($T$6),3),IFERROR(IF(FIND(LOWER($T$7),LOWER(B9),1)&gt;0,UPPER($T$7),3),IFERROR(IF(FIND(LOWER($T$8),LOWER(B9),1)&gt;0,UPPER($T$8),3),IFERROR(IF(FIND(LOWER($T$9),LOWER(B9),1)&gt;0,UPPER($T$9),3),IFERROR(IF(FIND(LOWER($T$10),LOWER(B9),1)&gt;0,UPPER($T$10),3),IFERROR(IF(FIND(LOWER($T$11),LOWER(B9),1)&gt;0,UPPER($T$11),3),IFERROR(IF(FIND(LOWER($T$12),LOWER(B9),1)&gt;0,UPPER($T$12),3),IFERROR(IF(FIND(LOWER($T$13),LOWER(B9),1)&gt;0,UPPER($T$13),3),IFERROR(IF(FIND(LOWER($T$14),LOWER(B9),1)&gt;0,UPPER($T$14),3),IFERROR(IF(FIND(LOWER($T$15),LOWER(B9),1)&gt;0,UPPER($T$15),3),IFERROR(IF(FIND(LOWER($T$16),LOWER(B9),1)&gt;0,UPPER($T$16),3),IFERROR(IF(FIND(LOWER($T$17),LOWER(B9),1)&gt;0,UPPER($T$17),3),IFERROR(IF(FIND(LOWER($T$18),LOWER(B9),1)&gt;0,UPPER($T$18),3),IFERROR(IF(FIND(LOWER($T$19),LOWER(B9),1)&gt;0,UPPER($T$19),3),IFERROR(IF(FIND(LOWER($T$20),LOWER(B9),1)&gt;0,UPPER($T$20),3),IFERROR(IF(FIND(LOWER($T$21),LOWER(B9),1)&gt;0,UPPER($T$21),3),IFERROR(IF(FIND(LOWER($T$22),LOWER(B9),1)&gt;0,UPPER($T$22),3),IFERROR(IF(FIND(LOWER($T$23),LOWER(B9),1)&gt;0,UPPER($T$23),3),)*IFERROR(IF(FIND(LOWER($T$24),LOWER(B9),1)&gt;0,UPPER($T$24),3),)*IFERROR(IF(FIND(LOWER($T$25),LOWER(B9),1)&gt;0,UPPER($T$25),3),)*IFERROR(IF(FIND(LOWER($T$26),LOWER(B9),1)&gt;0,UPPER($T$26),3),)*IFERROR(IF(FIND(LOWER($T$27),LOWER(B9),1)&gt;0,UPPER($T$27),3),)*IFERROR(IF(FIND(LOWER($T$28),LOWER(B9),1)&gt;0,UPPER($T$28),3),)*IFERROR(IF(FIND(LOWER($T$29),LOWER(B9),1)&gt;0,UPPER($T$29),3),)*IFERROR(IF(FIND(LOWER($T$30),LOWER(B9),1)&gt;0,UPPER($T$30),3),)*IFERROR(IF(FIND(LOWER($T$31),LOWER(B9),1)&gt;0,UPPER($T$31),3),)*IFERROR(IF(FIND(LOWER($T$32),LOWER(B9),1)&gt;0,UPPER($T$32),3),)*IFERROR(IF(FIND(LOWER($T$33),LOWER(B9),1)&gt;0,UPPER($T$33),3),)*IFERROR(IF(FIND(LOWER($T$34),LOWER(B9),1)&gt;0,UPPER($T$34),3),)*IFERROR(IF(FIND(LOWER($T$35),LOWER(B9),1)&gt;0,UPPER($T$35),3),)*IFERROR(IF(FIND(LOWER($T$36),LOWER(B9),1)&gt;0,UPPER($T$36),3),)*IFERROR(IF(FIND(LOWER($T$37),LOWER(B9),1)&gt;0,UPPER($T$37),3),)*IFERROR(IF(FIND(LOWER($T$38),LOWER(B9),1)&gt;0,UPPER($T$38),3),)*IFERROR(IF(FIND(LOWER($T$39),LOWER(B9),1)&gt;0,UPPER($T$39),3),)*IFERROR(IF(FIND(LOWER($T$40),LOWER(B9),1)&gt;0,UPPER($T$40),3),)*IFERROR(IF(FIND(LOWER($T$41),LOWER(B9),1)&gt;0,UPPER($T$41),3),)*IFERROR(IF(FIND(LOWER($T$42),LOWER(B9),1)&gt;0,UPPER($T$42),3),)*IFERROR(IF(FIND(LOWER($T$43),LOWER(B9),1)&gt;0,UPPER($T$43),3),)*IFERROR(IF(FIND(LOWER($T$44),LOWER(B9),1)&gt;0,UPPER($T$44),3),)*IFERROR(IF(FIND(LOWER($T$45),LOWER(B9),1)&gt;0,UPPER($T$45),3),)*IFERROR(IF(FIND(LOWER($T$46),LOWER(B9),1)&gt;0,UPPER($T$46),3),)*IFERROR(IF(FIND(LOWER($T$47),LOWER(B9),1)&gt;0,UPPER($T$47),3),)*IFERROR(IF(FIND(LOWER($T$48),LOWER(B9),1)&gt;0,UPPER($T$48),3),)*IFERROR(IF(FIND(LOWER($T$49),LOWER(B9),1)&gt;0,UPPER($T$49),3),)*IFERROR(IF(FIND(LOWER($T$50),LOWER(B9),1)&gt;0,UPPER($T$50),3),)*IFERROR(IF(FIND(LOWER($T$51),LOWER(B9),1)&gt;0,UPPER($T$51),3),)*IFERROR(IF(FIND(LOWER($T$52),LOWER(B9),1)&gt;0,UPPER($T$52),3),)*IFERROR(IF(FIND(LOWER($T$53),LOWER(B9),1)&gt;0,UPPER($T$53),3),)*888)))))))))))))))))</f>
        <v>0</v>
      </c>
      <c r="T9" s="10" t="s">
        <v>127</v>
      </c>
      <c r="U9" s="3"/>
    </row>
    <row r="10" spans="2:21" s="4" customFormat="1" ht="12.95" customHeight="1" outlineLevel="3" x14ac:dyDescent="0.2">
      <c r="B10" s="24" t="s">
        <v>24</v>
      </c>
      <c r="C10" s="24"/>
      <c r="D10" s="5"/>
      <c r="E10" s="5" t="s">
        <v>25</v>
      </c>
      <c r="F10" s="5"/>
      <c r="G10" s="5"/>
      <c r="H10" s="5"/>
      <c r="I10" s="5" t="s">
        <v>23</v>
      </c>
      <c r="J10" s="5"/>
      <c r="K10" s="5" t="s">
        <v>21</v>
      </c>
      <c r="L10" s="7">
        <v>650</v>
      </c>
      <c r="M10" s="8"/>
      <c r="N10" s="7">
        <v>2</v>
      </c>
      <c r="O10" s="8"/>
      <c r="P10" s="8"/>
      <c r="Q10" s="7">
        <v>2</v>
      </c>
      <c r="R10" s="9"/>
      <c r="S10" s="10">
        <f t="shared" si="0"/>
        <v>0</v>
      </c>
      <c r="T10" s="4" t="s">
        <v>130</v>
      </c>
      <c r="U10" s="3"/>
    </row>
    <row r="11" spans="2:21" s="4" customFormat="1" ht="12.95" customHeight="1" outlineLevel="3" x14ac:dyDescent="0.2">
      <c r="B11" s="24" t="s">
        <v>26</v>
      </c>
      <c r="C11" s="24"/>
      <c r="D11" s="5"/>
      <c r="E11" s="5" t="s">
        <v>27</v>
      </c>
      <c r="F11" s="5"/>
      <c r="G11" s="5"/>
      <c r="H11" s="5"/>
      <c r="I11" s="5" t="s">
        <v>23</v>
      </c>
      <c r="J11" s="5"/>
      <c r="K11" s="5" t="s">
        <v>21</v>
      </c>
      <c r="L11" s="6">
        <v>3640</v>
      </c>
      <c r="M11" s="8"/>
      <c r="N11" s="7">
        <v>2</v>
      </c>
      <c r="O11" s="8"/>
      <c r="P11" s="8"/>
      <c r="Q11" s="7">
        <v>2</v>
      </c>
      <c r="R11" s="9"/>
      <c r="S11" s="10">
        <f t="shared" si="0"/>
        <v>0</v>
      </c>
      <c r="T11" s="4" t="s">
        <v>132</v>
      </c>
      <c r="U11" s="3"/>
    </row>
    <row r="12" spans="2:21" s="10" customFormat="1" ht="12.95" customHeight="1" outlineLevel="1" x14ac:dyDescent="0.2">
      <c r="B12" s="25" t="s">
        <v>28</v>
      </c>
      <c r="C12" s="25"/>
      <c r="S12" s="10">
        <f>IFERROR(IF(FIND(LOWER($T$6),LOWER(B12),1)&gt;0,UPPER($T$6),3),IFERROR(IF(FIND(LOWER($T$7),LOWER(B12),1)&gt;0,UPPER($T$7),3),IFERROR(IF(FIND(LOWER($T$8),LOWER(B12),1)&gt;0,UPPER($T$8),3),IFERROR(IF(FIND(LOWER($T$9),LOWER(B12),1)&gt;0,UPPER($T$9),3),IFERROR(IF(FIND(LOWER($T$10),LOWER(B12),1)&gt;0,UPPER($T$10),3),IFERROR(IF(FIND(LOWER($T$11),LOWER(B12),1)&gt;0,UPPER($T$11),3),IFERROR(IF(FIND(LOWER($T$12),LOWER(B12),1)&gt;0,UPPER($T$12),3),IFERROR(IF(FIND(LOWER($T$13),LOWER(B12),1)&gt;0,UPPER($T$13),3),IFERROR(IF(FIND(LOWER($T$14),LOWER(B12),1)&gt;0,UPPER($T$14),3),IFERROR(IF(FIND(LOWER($T$15),LOWER(B12),1)&gt;0,UPPER($T$15),3),IFERROR(IF(FIND(LOWER($T$16),LOWER(B12),1)&gt;0,UPPER($T$16),3),IFERROR(IF(FIND(LOWER($T$17),LOWER(B12),1)&gt;0,UPPER($T$17),3),IFERROR(IF(FIND(LOWER($T$18),LOWER(B12),1)&gt;0,UPPER($T$18),3),IFERROR(IF(FIND(LOWER($T$19),LOWER(B12),1)&gt;0,UPPER($T$19),3),IFERROR(IF(FIND(LOWER($T$20),LOWER(B12),1)&gt;0,UPPER($T$20),3),IFERROR(IF(FIND(LOWER($T$21),LOWER(B12),1)&gt;0,UPPER($T$21),3),IFERROR(IF(FIND(LOWER($T$22),LOWER(B12),1)&gt;0,UPPER($T$22),3),IFERROR(IF(FIND(LOWER($T$23),LOWER(B12),1)&gt;0,UPPER($T$23),3),)*IFERROR(IF(FIND(LOWER($T$24),LOWER(B12),1)&gt;0,UPPER($T$24),3),)*IFERROR(IF(FIND(LOWER($T$25),LOWER(B12),1)&gt;0,UPPER($T$25),3),)*IFERROR(IF(FIND(LOWER($T$26),LOWER(B12),1)&gt;0,UPPER($T$26),3),)*IFERROR(IF(FIND(LOWER($T$27),LOWER(B12),1)&gt;0,UPPER($T$27),3),)*IFERROR(IF(FIND(LOWER($T$28),LOWER(B12),1)&gt;0,UPPER($T$28),3),)*IFERROR(IF(FIND(LOWER($T$29),LOWER(B12),1)&gt;0,UPPER($T$29),3),)*IFERROR(IF(FIND(LOWER($T$30),LOWER(B12),1)&gt;0,UPPER($T$30),3),)*IFERROR(IF(FIND(LOWER($T$31),LOWER(B12),1)&gt;0,UPPER($T$31),3),)*IFERROR(IF(FIND(LOWER($T$32),LOWER(B12),1)&gt;0,UPPER($T$32),3),)*IFERROR(IF(FIND(LOWER($T$33),LOWER(B12),1)&gt;0,UPPER($T$33),3),)*IFERROR(IF(FIND(LOWER($T$34),LOWER(B12),1)&gt;0,UPPER($T$34),3),)*IFERROR(IF(FIND(LOWER($T$35),LOWER(B12),1)&gt;0,UPPER($T$35),3),)*IFERROR(IF(FIND(LOWER($T$36),LOWER(B12),1)&gt;0,UPPER($T$36),3),)*IFERROR(IF(FIND(LOWER($T$37),LOWER(B12),1)&gt;0,UPPER($T$37),3),)*IFERROR(IF(FIND(LOWER($T$38),LOWER(B12),1)&gt;0,UPPER($T$38),3),)*IFERROR(IF(FIND(LOWER($T$39),LOWER(B12),1)&gt;0,UPPER($T$39),3),)*IFERROR(IF(FIND(LOWER($T$40),LOWER(B12),1)&gt;0,UPPER($T$40),3),)*IFERROR(IF(FIND(LOWER($T$41),LOWER(B12),1)&gt;0,UPPER($T$41),3),)*IFERROR(IF(FIND(LOWER($T$42),LOWER(B12),1)&gt;0,UPPER($T$42),3),)*IFERROR(IF(FIND(LOWER($T$43),LOWER(B12),1)&gt;0,UPPER($T$43),3),)*IFERROR(IF(FIND(LOWER($T$44),LOWER(B12),1)&gt;0,UPPER($T$44),3),)*IFERROR(IF(FIND(LOWER($T$45),LOWER(B12),1)&gt;0,UPPER($T$45),3),)*IFERROR(IF(FIND(LOWER($T$46),LOWER(B12),1)&gt;0,UPPER($T$46),3),)*IFERROR(IF(FIND(LOWER($T$47),LOWER(B12),1)&gt;0,UPPER($T$47),3),)*IFERROR(IF(FIND(LOWER($T$48),LOWER(B12),1)&gt;0,UPPER($T$48),3),)*IFERROR(IF(FIND(LOWER($T$49),LOWER(B12),1)&gt;0,UPPER($T$49),3),)*IFERROR(IF(FIND(LOWER($T$50),LOWER(B12),1)&gt;0,UPPER($T$50),3),)*IFERROR(IF(FIND(LOWER($T$51),LOWER(B12),1)&gt;0,UPPER($T$51),3),)*IFERROR(IF(FIND(LOWER($T$52),LOWER(B12),1)&gt;0,UPPER($T$52),3),)*IFERROR(IF(FIND(LOWER($T$53),LOWER(B12),1)&gt;0,UPPER($T$53),3),)*888)))))))))))))))))</f>
        <v>0</v>
      </c>
      <c r="T12" s="10" t="s">
        <v>133</v>
      </c>
      <c r="U12" s="3"/>
    </row>
    <row r="13" spans="2:21" s="4" customFormat="1" ht="12.95" customHeight="1" outlineLevel="2" x14ac:dyDescent="0.2">
      <c r="B13" s="24" t="s">
        <v>29</v>
      </c>
      <c r="C13" s="24"/>
      <c r="D13" s="5"/>
      <c r="E13" s="5" t="s">
        <v>30</v>
      </c>
      <c r="F13" s="5"/>
      <c r="G13" s="5"/>
      <c r="H13" s="5"/>
      <c r="I13" s="5" t="s">
        <v>28</v>
      </c>
      <c r="J13" s="5" t="s">
        <v>31</v>
      </c>
      <c r="K13" s="5" t="s">
        <v>21</v>
      </c>
      <c r="L13" s="6">
        <v>94797</v>
      </c>
      <c r="M13" s="6">
        <v>66358</v>
      </c>
      <c r="N13" s="7">
        <v>1</v>
      </c>
      <c r="O13" s="8"/>
      <c r="P13" s="8"/>
      <c r="Q13" s="7">
        <v>1</v>
      </c>
      <c r="R13" s="9"/>
      <c r="S13" s="10">
        <f>IFERROR(IF(FIND(LOWER($T$6),LOWER(B13),1)&gt;0,UPPER($T$6),3),IFERROR(IF(FIND(LOWER($T$7),LOWER(B13),1)&gt;0,UPPER($T$7),3),IFERROR(IF(FIND(LOWER($T$8),LOWER(B13),1)&gt;0,UPPER($T$8),3),IFERROR(IF(FIND(LOWER($T$9),LOWER(B13),1)&gt;0,UPPER($T$9),3),IFERROR(IF(FIND(LOWER($T$10),LOWER(B13),1)&gt;0,UPPER($T$10),3),IFERROR(IF(FIND(LOWER($T$11),LOWER(B13),1)&gt;0,UPPER($T$11),3),IFERROR(IF(FIND(LOWER($T$12),LOWER(B13),1)&gt;0,UPPER($T$12),3),IFERROR(IF(FIND(LOWER($T$13),LOWER(B13),1)&gt;0,UPPER($T$13),3),IFERROR(IF(FIND(LOWER($T$14),LOWER(B13),1)&gt;0,UPPER($T$14),3),IFERROR(IF(FIND(LOWER($T$15),LOWER(B13),1)&gt;0,UPPER($T$15),3),IFERROR(IF(FIND(LOWER($T$16),LOWER(B13),1)&gt;0,UPPER($T$16),3),IFERROR(IF(FIND(LOWER($T$17),LOWER(B13),1)&gt;0,UPPER($T$17),3),IFERROR(IF(FIND(LOWER($T$18),LOWER(B13),1)&gt;0,UPPER($T$18),3),IFERROR(IF(FIND(LOWER($T$19),LOWER(B13),1)&gt;0,UPPER($T$19),3),IFERROR(IF(FIND(LOWER($T$20),LOWER(B13),1)&gt;0,UPPER($T$20),3),IFERROR(IF(FIND(LOWER($T$21),LOWER(B13),1)&gt;0,UPPER($T$21),3),IFERROR(IF(FIND(LOWER($T$22),LOWER(B13),1)&gt;0,UPPER($T$22),3),IFERROR(IF(FIND(LOWER($T$23),LOWER(B13),1)&gt;0,UPPER($T$23),3),)*888)))))))))))))))))</f>
        <v>0</v>
      </c>
      <c r="T13" s="4" t="s">
        <v>134</v>
      </c>
      <c r="U13" s="3"/>
    </row>
    <row r="14" spans="2:21" s="10" customFormat="1" ht="26.1" customHeight="1" outlineLevel="1" x14ac:dyDescent="0.2">
      <c r="B14" s="25" t="s">
        <v>32</v>
      </c>
      <c r="C14" s="25"/>
      <c r="S14" s="10">
        <f t="shared" ref="S14:S19" si="1">IFERROR(IF(FIND(LOWER($T$6),LOWER(B14),1)&gt;0,UPPER($T$6),3),IFERROR(IF(FIND(LOWER($T$7),LOWER(B14),1)&gt;0,UPPER($T$7),3),IFERROR(IF(FIND(LOWER($T$8),LOWER(B14),1)&gt;0,UPPER($T$8),3),IFERROR(IF(FIND(LOWER($T$9),LOWER(B14),1)&gt;0,UPPER($T$9),3),IFERROR(IF(FIND(LOWER($T$10),LOWER(B14),1)&gt;0,UPPER($T$10),3),IFERROR(IF(FIND(LOWER($T$11),LOWER(B14),1)&gt;0,UPPER($T$11),3),IFERROR(IF(FIND(LOWER($T$12),LOWER(B14),1)&gt;0,UPPER($T$12),3),IFERROR(IF(FIND(LOWER($T$13),LOWER(B14),1)&gt;0,UPPER($T$13),3),IFERROR(IF(FIND(LOWER($T$14),LOWER(B14),1)&gt;0,UPPER($T$14),3),IFERROR(IF(FIND(LOWER($T$15),LOWER(B14),1)&gt;0,UPPER($T$15),3),IFERROR(IF(FIND(LOWER($T$16),LOWER(B14),1)&gt;0,UPPER($T$16),3),IFERROR(IF(FIND(LOWER($T$17),LOWER(B14),1)&gt;0,UPPER($T$17),3),IFERROR(IF(FIND(LOWER($T$18),LOWER(B14),1)&gt;0,UPPER($T$18),3),IFERROR(IF(FIND(LOWER($T$19),LOWER(B14),1)&gt;0,UPPER($T$19),3),IFERROR(IF(FIND(LOWER($T$20),LOWER(B14),1)&gt;0,UPPER($T$20),3),IFERROR(IF(FIND(LOWER($T$21),LOWER(B14),1)&gt;0,UPPER($T$21),3),IFERROR(IF(FIND(LOWER($T$22),LOWER(B14),1)&gt;0,UPPER($T$22),3),888)))))))))))))))))</f>
        <v>888</v>
      </c>
      <c r="T14" s="10" t="s">
        <v>135</v>
      </c>
    </row>
    <row r="15" spans="2:21" s="10" customFormat="1" ht="12.95" customHeight="1" outlineLevel="2" x14ac:dyDescent="0.2">
      <c r="B15" s="25" t="s">
        <v>33</v>
      </c>
      <c r="C15" s="25"/>
      <c r="S15" s="10">
        <f t="shared" si="1"/>
        <v>888</v>
      </c>
      <c r="T15" s="10" t="s">
        <v>136</v>
      </c>
    </row>
    <row r="16" spans="2:21" s="4" customFormat="1" ht="12.95" customHeight="1" outlineLevel="3" x14ac:dyDescent="0.2">
      <c r="B16" s="24" t="s">
        <v>34</v>
      </c>
      <c r="C16" s="24"/>
      <c r="D16" s="5"/>
      <c r="E16" s="5" t="s">
        <v>35</v>
      </c>
      <c r="F16" s="5"/>
      <c r="G16" s="5"/>
      <c r="H16" s="5"/>
      <c r="I16" s="5" t="s">
        <v>33</v>
      </c>
      <c r="J16" s="5" t="s">
        <v>36</v>
      </c>
      <c r="K16" s="5" t="s">
        <v>21</v>
      </c>
      <c r="L16" s="6">
        <v>8356</v>
      </c>
      <c r="M16" s="6">
        <v>5849</v>
      </c>
      <c r="N16" s="7">
        <v>8</v>
      </c>
      <c r="O16" s="8"/>
      <c r="P16" s="8"/>
      <c r="Q16" s="7">
        <v>8</v>
      </c>
      <c r="R16" s="9"/>
      <c r="S16" s="10" t="str">
        <f t="shared" si="1"/>
        <v>INTER-M</v>
      </c>
      <c r="T16" s="4" t="s">
        <v>137</v>
      </c>
    </row>
    <row r="17" spans="2:20" s="10" customFormat="1" ht="26.1" customHeight="1" outlineLevel="2" x14ac:dyDescent="0.2">
      <c r="B17" s="25" t="s">
        <v>37</v>
      </c>
      <c r="C17" s="25"/>
      <c r="S17" s="10">
        <f t="shared" si="1"/>
        <v>888</v>
      </c>
      <c r="T17" s="10" t="s">
        <v>138</v>
      </c>
    </row>
    <row r="18" spans="2:20" s="4" customFormat="1" ht="12.95" customHeight="1" outlineLevel="3" x14ac:dyDescent="0.2">
      <c r="B18" s="24" t="s">
        <v>38</v>
      </c>
      <c r="C18" s="24"/>
      <c r="D18" s="5"/>
      <c r="E18" s="5" t="s">
        <v>39</v>
      </c>
      <c r="F18" s="5"/>
      <c r="G18" s="5"/>
      <c r="H18" s="5"/>
      <c r="I18" s="5" t="s">
        <v>37</v>
      </c>
      <c r="J18" s="5" t="s">
        <v>40</v>
      </c>
      <c r="K18" s="5" t="s">
        <v>21</v>
      </c>
      <c r="L18" s="6">
        <v>8002</v>
      </c>
      <c r="M18" s="6">
        <v>5601</v>
      </c>
      <c r="N18" s="7">
        <v>1</v>
      </c>
      <c r="O18" s="8"/>
      <c r="P18" s="8"/>
      <c r="Q18" s="7">
        <v>1</v>
      </c>
      <c r="R18" s="9"/>
      <c r="S18" s="10" t="str">
        <f t="shared" si="1"/>
        <v>KRAMER</v>
      </c>
      <c r="T18" s="4" t="s">
        <v>139</v>
      </c>
    </row>
    <row r="19" spans="2:20" s="4" customFormat="1" ht="12.95" customHeight="1" outlineLevel="3" x14ac:dyDescent="0.2">
      <c r="B19" s="24" t="s">
        <v>41</v>
      </c>
      <c r="C19" s="24"/>
      <c r="D19" s="5"/>
      <c r="E19" s="5" t="s">
        <v>42</v>
      </c>
      <c r="F19" s="5"/>
      <c r="G19" s="5"/>
      <c r="H19" s="5"/>
      <c r="I19" s="5" t="s">
        <v>37</v>
      </c>
      <c r="J19" s="5" t="s">
        <v>43</v>
      </c>
      <c r="K19" s="5" t="s">
        <v>21</v>
      </c>
      <c r="L19" s="6">
        <v>8002</v>
      </c>
      <c r="M19" s="6">
        <v>5601</v>
      </c>
      <c r="N19" s="7">
        <v>1</v>
      </c>
      <c r="O19" s="8"/>
      <c r="P19" s="8"/>
      <c r="Q19" s="7">
        <v>1</v>
      </c>
      <c r="R19" s="9"/>
      <c r="S19" s="10" t="str">
        <f t="shared" si="1"/>
        <v>KRAMER</v>
      </c>
      <c r="T19" s="4" t="s">
        <v>140</v>
      </c>
    </row>
    <row r="20" spans="2:20" s="4" customFormat="1" ht="12.95" customHeight="1" outlineLevel="3" x14ac:dyDescent="0.2">
      <c r="B20" s="24" t="s">
        <v>44</v>
      </c>
      <c r="C20" s="24"/>
      <c r="D20" s="5"/>
      <c r="E20" s="5" t="s">
        <v>45</v>
      </c>
      <c r="F20" s="5"/>
      <c r="G20" s="5"/>
      <c r="H20" s="5"/>
      <c r="I20" s="5" t="s">
        <v>37</v>
      </c>
      <c r="J20" s="5" t="s">
        <v>46</v>
      </c>
      <c r="K20" s="5" t="s">
        <v>21</v>
      </c>
      <c r="L20" s="6">
        <v>2678</v>
      </c>
      <c r="M20" s="6">
        <v>1875</v>
      </c>
      <c r="N20" s="7">
        <v>4</v>
      </c>
      <c r="O20" s="8"/>
      <c r="P20" s="8"/>
      <c r="Q20" s="7">
        <v>4</v>
      </c>
      <c r="R20" s="9"/>
      <c r="S20" s="10" t="str">
        <f>IFERROR(IF(FIND(LOWER($T$6),LOWER(B20),1)&gt;0,UPPER($T$6),3),IFERROR(IF(FIND(LOWER($T$7),LOWER(B20),1)&gt;0,UPPER($T$7),3),IFERROR(IF(FIND(LOWER($T$8),LOWER(B20),1)&gt;0,UPPER($T$8),3),IFERROR(IF(FIND(LOWER($T$9),LOWER(B20),1)&gt;0,UPPER($T$9),3),IFERROR(IF(FIND(LOWER($T$10),LOWER(B20),1)&gt;0,UPPER($T$10),3),IFERROR(IF(FIND(LOWER($T$11),LOWER(B20),1)&gt;0,UPPER($T$11),3),IFERROR(IF(FIND(LOWER($T$12),LOWER(B20),1)&gt;0,UPPER($T$12),3),IFERROR(IF(FIND(LOWER($T$13),LOWER(B20),1)&gt;0,UPPER($T$13),3),IFERROR(IF(FIND(LOWER($T$14),LOWER(B20),1)&gt;0,UPPER($T$14),3),IFERROR(IF(FIND(LOWER($T$15),LOWER(B20),1)&gt;0,UPPER($T$15),3),IFERROR(IF(FIND(LOWER($T$16),LOWER(B20),1)&gt;0,UPPER($T$16),3),IFERROR(IF(FIND(LOWER($T$17),LOWER(B20),1)&gt;0,UPPER($T$17),3),IFERROR(IF(FIND(LOWER($T$18),LOWER(B20),1)&gt;0,UPPER($T$18),3),IFERROR(IF(FIND(LOWER($T$19),LOWER(B20),1)&gt;0,UPPER($T$19),3),IFERROR(IF(FIND(LOWER($T$20),LOWER(B20),1)&gt;0,UPPER($T$20),3),IFERROR(IF(FIND(LOWER($T$21),LOWER(B20),1)&gt;0,UPPER($T$21),3),IFERROR(IF(FIND(LOWER($T$22),LOWER(B20),1)&gt;0,UPPER($T$22),3),888)))))))))))))))))</f>
        <v>INTER-M</v>
      </c>
      <c r="T20" s="4" t="s">
        <v>141</v>
      </c>
    </row>
    <row r="21" spans="2:20" s="4" customFormat="1" ht="12.95" customHeight="1" outlineLevel="3" x14ac:dyDescent="0.2">
      <c r="B21" s="24" t="s">
        <v>47</v>
      </c>
      <c r="C21" s="24"/>
      <c r="D21" s="5"/>
      <c r="E21" s="5" t="s">
        <v>48</v>
      </c>
      <c r="F21" s="5"/>
      <c r="G21" s="5"/>
      <c r="H21" s="5"/>
      <c r="I21" s="5" t="s">
        <v>37</v>
      </c>
      <c r="J21" s="5" t="s">
        <v>49</v>
      </c>
      <c r="K21" s="5" t="s">
        <v>21</v>
      </c>
      <c r="L21" s="6">
        <v>15024</v>
      </c>
      <c r="M21" s="6">
        <v>10517</v>
      </c>
      <c r="N21" s="7">
        <v>2</v>
      </c>
      <c r="O21" s="8"/>
      <c r="P21" s="8"/>
      <c r="Q21" s="7">
        <v>2</v>
      </c>
      <c r="R21" s="9"/>
      <c r="T21" s="11" t="s">
        <v>148</v>
      </c>
    </row>
    <row r="22" spans="2:20" s="4" customFormat="1" ht="12.95" customHeight="1" outlineLevel="3" x14ac:dyDescent="0.2">
      <c r="B22" s="24" t="s">
        <v>50</v>
      </c>
      <c r="C22" s="24"/>
      <c r="D22" s="5"/>
      <c r="E22" s="5" t="s">
        <v>51</v>
      </c>
      <c r="F22" s="5"/>
      <c r="G22" s="5"/>
      <c r="H22" s="5"/>
      <c r="I22" s="5" t="s">
        <v>37</v>
      </c>
      <c r="J22" s="5" t="s">
        <v>52</v>
      </c>
      <c r="K22" s="5" t="s">
        <v>21</v>
      </c>
      <c r="L22" s="6">
        <v>8356</v>
      </c>
      <c r="M22" s="6">
        <v>5849</v>
      </c>
      <c r="N22" s="7">
        <v>1</v>
      </c>
      <c r="O22" s="8"/>
      <c r="P22" s="8"/>
      <c r="Q22" s="7">
        <v>1</v>
      </c>
      <c r="R22" s="9"/>
      <c r="T22" s="4" t="s">
        <v>142</v>
      </c>
    </row>
    <row r="23" spans="2:20" s="10" customFormat="1" ht="12.95" customHeight="1" outlineLevel="1" x14ac:dyDescent="0.2">
      <c r="B23" s="25" t="s">
        <v>53</v>
      </c>
      <c r="C23" s="25"/>
      <c r="T23" s="10" t="s">
        <v>143</v>
      </c>
    </row>
    <row r="24" spans="2:20" s="4" customFormat="1" ht="12.95" customHeight="1" outlineLevel="2" x14ac:dyDescent="0.2">
      <c r="B24" s="24" t="s">
        <v>54</v>
      </c>
      <c r="C24" s="24"/>
      <c r="D24" s="5"/>
      <c r="E24" s="5" t="s">
        <v>55</v>
      </c>
      <c r="F24" s="5"/>
      <c r="G24" s="5"/>
      <c r="H24" s="5"/>
      <c r="I24" s="5" t="s">
        <v>53</v>
      </c>
      <c r="J24" s="5" t="s">
        <v>56</v>
      </c>
      <c r="K24" s="5" t="s">
        <v>21</v>
      </c>
      <c r="L24" s="6">
        <v>46444</v>
      </c>
      <c r="M24" s="6">
        <v>32511</v>
      </c>
      <c r="N24" s="8"/>
      <c r="O24" s="8"/>
      <c r="P24" s="7">
        <v>1</v>
      </c>
      <c r="Q24" s="7">
        <v>1</v>
      </c>
      <c r="R24" s="9"/>
      <c r="T24" s="4" t="s">
        <v>144</v>
      </c>
    </row>
    <row r="25" spans="2:20" s="4" customFormat="1" ht="12.95" customHeight="1" outlineLevel="2" x14ac:dyDescent="0.2">
      <c r="B25" s="24" t="s">
        <v>57</v>
      </c>
      <c r="C25" s="24"/>
      <c r="D25" s="5"/>
      <c r="E25" s="5" t="s">
        <v>58</v>
      </c>
      <c r="F25" s="5"/>
      <c r="G25" s="5"/>
      <c r="H25" s="5"/>
      <c r="I25" s="5" t="s">
        <v>53</v>
      </c>
      <c r="J25" s="5" t="s">
        <v>59</v>
      </c>
      <c r="K25" s="5" t="s">
        <v>21</v>
      </c>
      <c r="L25" s="6">
        <v>449650</v>
      </c>
      <c r="M25" s="6">
        <v>314755</v>
      </c>
      <c r="N25" s="8"/>
      <c r="O25" s="8"/>
      <c r="P25" s="7">
        <v>1</v>
      </c>
      <c r="Q25" s="7">
        <v>1</v>
      </c>
      <c r="R25" s="9"/>
      <c r="T25" s="4" t="s">
        <v>145</v>
      </c>
    </row>
    <row r="26" spans="2:20" s="10" customFormat="1" ht="12.95" customHeight="1" x14ac:dyDescent="0.2">
      <c r="B26" s="25" t="s">
        <v>60</v>
      </c>
      <c r="C26" s="25"/>
      <c r="T26" s="10" t="s">
        <v>146</v>
      </c>
    </row>
    <row r="27" spans="2:20" s="10" customFormat="1" ht="12.95" customHeight="1" outlineLevel="1" x14ac:dyDescent="0.2">
      <c r="B27" s="25" t="s">
        <v>61</v>
      </c>
      <c r="C27" s="25"/>
      <c r="T27" s="11" t="s">
        <v>147</v>
      </c>
    </row>
    <row r="28" spans="2:20" s="10" customFormat="1" ht="12.95" customHeight="1" outlineLevel="2" x14ac:dyDescent="0.2">
      <c r="B28" s="25" t="s">
        <v>62</v>
      </c>
      <c r="C28" s="25"/>
      <c r="T28" s="11" t="s">
        <v>149</v>
      </c>
    </row>
    <row r="29" spans="2:20" s="4" customFormat="1" ht="12.95" customHeight="1" outlineLevel="3" x14ac:dyDescent="0.2">
      <c r="B29" s="24" t="s">
        <v>63</v>
      </c>
      <c r="C29" s="24"/>
      <c r="D29" s="5"/>
      <c r="E29" s="5" t="s">
        <v>64</v>
      </c>
      <c r="F29" s="5"/>
      <c r="G29" s="5"/>
      <c r="H29" s="5"/>
      <c r="I29" s="5" t="s">
        <v>62</v>
      </c>
      <c r="J29" s="5"/>
      <c r="K29" s="5" t="s">
        <v>21</v>
      </c>
      <c r="L29" s="6">
        <v>1835</v>
      </c>
      <c r="M29" s="6">
        <v>1285</v>
      </c>
      <c r="N29" s="7">
        <v>5</v>
      </c>
      <c r="O29" s="8"/>
      <c r="P29" s="8"/>
      <c r="Q29" s="7">
        <v>5</v>
      </c>
      <c r="R29" s="9"/>
      <c r="T29" s="11" t="s">
        <v>150</v>
      </c>
    </row>
    <row r="30" spans="2:20" s="4" customFormat="1" ht="12.95" customHeight="1" outlineLevel="3" x14ac:dyDescent="0.2">
      <c r="B30" s="24" t="s">
        <v>65</v>
      </c>
      <c r="C30" s="24"/>
      <c r="D30" s="5"/>
      <c r="E30" s="5" t="s">
        <v>66</v>
      </c>
      <c r="F30" s="5"/>
      <c r="G30" s="5"/>
      <c r="H30" s="5"/>
      <c r="I30" s="5" t="s">
        <v>62</v>
      </c>
      <c r="J30" s="5"/>
      <c r="K30" s="5" t="s">
        <v>21</v>
      </c>
      <c r="L30" s="6">
        <v>1835</v>
      </c>
      <c r="M30" s="6">
        <v>1285</v>
      </c>
      <c r="N30" s="7">
        <v>5</v>
      </c>
      <c r="O30" s="8"/>
      <c r="P30" s="8"/>
      <c r="Q30" s="7">
        <v>5</v>
      </c>
      <c r="R30" s="9"/>
      <c r="T30" s="11" t="s">
        <v>151</v>
      </c>
    </row>
    <row r="31" spans="2:20" s="10" customFormat="1" ht="12.95" customHeight="1" outlineLevel="1" x14ac:dyDescent="0.2">
      <c r="B31" s="25" t="s">
        <v>67</v>
      </c>
      <c r="C31" s="25"/>
      <c r="T31" s="11" t="s">
        <v>152</v>
      </c>
    </row>
    <row r="32" spans="2:20" s="10" customFormat="1" ht="12.95" customHeight="1" outlineLevel="2" x14ac:dyDescent="0.2">
      <c r="B32" s="25" t="s">
        <v>68</v>
      </c>
      <c r="C32" s="25"/>
      <c r="T32" s="11" t="s">
        <v>153</v>
      </c>
    </row>
    <row r="33" spans="2:20" s="4" customFormat="1" ht="12.95" customHeight="1" outlineLevel="3" x14ac:dyDescent="0.2">
      <c r="B33" s="24" t="s">
        <v>69</v>
      </c>
      <c r="C33" s="24"/>
      <c r="D33" s="5"/>
      <c r="E33" s="5" t="s">
        <v>70</v>
      </c>
      <c r="F33" s="5"/>
      <c r="G33" s="5"/>
      <c r="H33" s="5"/>
      <c r="I33" s="5" t="s">
        <v>68</v>
      </c>
      <c r="J33" s="5" t="s">
        <v>71</v>
      </c>
      <c r="K33" s="5" t="s">
        <v>21</v>
      </c>
      <c r="L33" s="6">
        <v>20610</v>
      </c>
      <c r="M33" s="6">
        <v>14427</v>
      </c>
      <c r="N33" s="7">
        <v>1</v>
      </c>
      <c r="O33" s="8"/>
      <c r="P33" s="8"/>
      <c r="Q33" s="7">
        <v>1</v>
      </c>
      <c r="R33" s="9"/>
      <c r="T33" s="11" t="s">
        <v>154</v>
      </c>
    </row>
    <row r="34" spans="2:20" s="4" customFormat="1" ht="12.95" customHeight="1" outlineLevel="3" x14ac:dyDescent="0.2">
      <c r="B34" s="24" t="s">
        <v>72</v>
      </c>
      <c r="C34" s="24"/>
      <c r="D34" s="5"/>
      <c r="E34" s="5" t="s">
        <v>73</v>
      </c>
      <c r="F34" s="5"/>
      <c r="G34" s="5"/>
      <c r="H34" s="5"/>
      <c r="I34" s="5" t="s">
        <v>68</v>
      </c>
      <c r="J34" s="5" t="s">
        <v>74</v>
      </c>
      <c r="K34" s="5" t="s">
        <v>21</v>
      </c>
      <c r="L34" s="6">
        <v>3955</v>
      </c>
      <c r="M34" s="6">
        <v>2769</v>
      </c>
      <c r="N34" s="7">
        <v>1</v>
      </c>
      <c r="O34" s="8"/>
      <c r="P34" s="8"/>
      <c r="Q34" s="7">
        <v>1</v>
      </c>
      <c r="R34" s="9"/>
      <c r="T34" s="11" t="s">
        <v>155</v>
      </c>
    </row>
    <row r="35" spans="2:20" s="4" customFormat="1" ht="12.95" customHeight="1" outlineLevel="3" x14ac:dyDescent="0.2">
      <c r="B35" s="24" t="s">
        <v>75</v>
      </c>
      <c r="C35" s="24"/>
      <c r="D35" s="5"/>
      <c r="E35" s="5" t="s">
        <v>76</v>
      </c>
      <c r="F35" s="5"/>
      <c r="G35" s="5"/>
      <c r="H35" s="5"/>
      <c r="I35" s="5" t="s">
        <v>68</v>
      </c>
      <c r="J35" s="5" t="s">
        <v>77</v>
      </c>
      <c r="K35" s="5" t="s">
        <v>21</v>
      </c>
      <c r="L35" s="7">
        <v>185</v>
      </c>
      <c r="M35" s="7">
        <v>130</v>
      </c>
      <c r="N35" s="7">
        <v>197</v>
      </c>
      <c r="O35" s="8"/>
      <c r="P35" s="8"/>
      <c r="Q35" s="7">
        <v>197</v>
      </c>
      <c r="R35" s="9"/>
      <c r="T35" s="11" t="s">
        <v>156</v>
      </c>
    </row>
    <row r="36" spans="2:20" s="4" customFormat="1" ht="12.95" customHeight="1" outlineLevel="3" x14ac:dyDescent="0.2">
      <c r="B36" s="24" t="s">
        <v>78</v>
      </c>
      <c r="C36" s="24"/>
      <c r="D36" s="5"/>
      <c r="E36" s="5" t="s">
        <v>79</v>
      </c>
      <c r="F36" s="5"/>
      <c r="G36" s="5"/>
      <c r="H36" s="5"/>
      <c r="I36" s="5" t="s">
        <v>68</v>
      </c>
      <c r="J36" s="5" t="s">
        <v>80</v>
      </c>
      <c r="K36" s="5" t="s">
        <v>21</v>
      </c>
      <c r="L36" s="7">
        <v>619</v>
      </c>
      <c r="M36" s="7">
        <v>433</v>
      </c>
      <c r="N36" s="7">
        <v>1</v>
      </c>
      <c r="O36" s="8"/>
      <c r="P36" s="8"/>
      <c r="Q36" s="7">
        <v>1</v>
      </c>
      <c r="R36" s="9"/>
      <c r="T36" s="11" t="s">
        <v>157</v>
      </c>
    </row>
    <row r="37" spans="2:20" s="4" customFormat="1" ht="12.95" customHeight="1" outlineLevel="3" x14ac:dyDescent="0.2">
      <c r="B37" s="24" t="s">
        <v>81</v>
      </c>
      <c r="C37" s="24"/>
      <c r="D37" s="5"/>
      <c r="E37" s="5" t="s">
        <v>82</v>
      </c>
      <c r="F37" s="5"/>
      <c r="G37" s="5"/>
      <c r="H37" s="5"/>
      <c r="I37" s="5" t="s">
        <v>68</v>
      </c>
      <c r="J37" s="5" t="s">
        <v>83</v>
      </c>
      <c r="K37" s="5" t="s">
        <v>21</v>
      </c>
      <c r="L37" s="7">
        <v>572</v>
      </c>
      <c r="M37" s="7">
        <v>400</v>
      </c>
      <c r="N37" s="7">
        <v>2</v>
      </c>
      <c r="O37" s="8"/>
      <c r="P37" s="8"/>
      <c r="Q37" s="7">
        <v>2</v>
      </c>
      <c r="R37" s="9"/>
      <c r="T37" s="11" t="s">
        <v>158</v>
      </c>
    </row>
    <row r="38" spans="2:20" s="4" customFormat="1" ht="12.95" customHeight="1" outlineLevel="3" x14ac:dyDescent="0.2">
      <c r="B38" s="24" t="s">
        <v>84</v>
      </c>
      <c r="C38" s="24"/>
      <c r="D38" s="5"/>
      <c r="E38" s="5" t="s">
        <v>85</v>
      </c>
      <c r="F38" s="5"/>
      <c r="G38" s="5"/>
      <c r="H38" s="5"/>
      <c r="I38" s="5" t="s">
        <v>68</v>
      </c>
      <c r="J38" s="5" t="s">
        <v>86</v>
      </c>
      <c r="K38" s="5" t="s">
        <v>21</v>
      </c>
      <c r="L38" s="6">
        <v>3342</v>
      </c>
      <c r="M38" s="6">
        <v>2339</v>
      </c>
      <c r="N38" s="8"/>
      <c r="O38" s="7">
        <v>5</v>
      </c>
      <c r="P38" s="8"/>
      <c r="Q38" s="7">
        <v>5</v>
      </c>
      <c r="R38" s="9"/>
      <c r="T38" s="11" t="s">
        <v>159</v>
      </c>
    </row>
    <row r="39" spans="2:20" s="4" customFormat="1" ht="12.95" customHeight="1" outlineLevel="3" x14ac:dyDescent="0.2">
      <c r="B39" s="24" t="s">
        <v>87</v>
      </c>
      <c r="C39" s="24"/>
      <c r="D39" s="5"/>
      <c r="E39" s="5" t="s">
        <v>88</v>
      </c>
      <c r="F39" s="5"/>
      <c r="G39" s="5"/>
      <c r="H39" s="5"/>
      <c r="I39" s="5" t="s">
        <v>68</v>
      </c>
      <c r="J39" s="5" t="s">
        <v>89</v>
      </c>
      <c r="K39" s="5" t="s">
        <v>21</v>
      </c>
      <c r="L39" s="6">
        <v>6963</v>
      </c>
      <c r="M39" s="6">
        <v>4874</v>
      </c>
      <c r="N39" s="7">
        <v>3</v>
      </c>
      <c r="O39" s="8"/>
      <c r="P39" s="8"/>
      <c r="Q39" s="7">
        <v>3</v>
      </c>
      <c r="R39" s="9"/>
      <c r="T39" s="11" t="s">
        <v>160</v>
      </c>
    </row>
    <row r="40" spans="2:20" s="10" customFormat="1" ht="12.95" customHeight="1" outlineLevel="2" x14ac:dyDescent="0.2">
      <c r="B40" s="25" t="s">
        <v>90</v>
      </c>
      <c r="C40" s="25"/>
      <c r="T40" s="11" t="s">
        <v>161</v>
      </c>
    </row>
    <row r="41" spans="2:20" s="4" customFormat="1" ht="12.95" customHeight="1" outlineLevel="3" x14ac:dyDescent="0.2">
      <c r="B41" s="24" t="s">
        <v>91</v>
      </c>
      <c r="C41" s="24"/>
      <c r="D41" s="5"/>
      <c r="E41" s="5" t="s">
        <v>92</v>
      </c>
      <c r="F41" s="5"/>
      <c r="G41" s="5"/>
      <c r="H41" s="5"/>
      <c r="I41" s="5" t="s">
        <v>90</v>
      </c>
      <c r="J41" s="5" t="s">
        <v>93</v>
      </c>
      <c r="K41" s="5" t="s">
        <v>21</v>
      </c>
      <c r="L41" s="6">
        <v>6031</v>
      </c>
      <c r="M41" s="6">
        <v>4222</v>
      </c>
      <c r="N41" s="7">
        <v>3</v>
      </c>
      <c r="O41" s="8"/>
      <c r="P41" s="8"/>
      <c r="Q41" s="7">
        <v>3</v>
      </c>
      <c r="R41" s="9"/>
      <c r="T41" s="11" t="s">
        <v>162</v>
      </c>
    </row>
    <row r="42" spans="2:20" s="4" customFormat="1" ht="12.95" customHeight="1" outlineLevel="3" x14ac:dyDescent="0.2">
      <c r="B42" s="24" t="s">
        <v>94</v>
      </c>
      <c r="C42" s="24"/>
      <c r="D42" s="5"/>
      <c r="E42" s="5" t="s">
        <v>95</v>
      </c>
      <c r="F42" s="5"/>
      <c r="G42" s="5"/>
      <c r="H42" s="5"/>
      <c r="I42" s="5" t="s">
        <v>90</v>
      </c>
      <c r="J42" s="5" t="s">
        <v>96</v>
      </c>
      <c r="K42" s="5" t="s">
        <v>21</v>
      </c>
      <c r="L42" s="7">
        <v>380</v>
      </c>
      <c r="M42" s="8"/>
      <c r="N42" s="7">
        <v>19</v>
      </c>
      <c r="O42" s="8"/>
      <c r="P42" s="8"/>
      <c r="Q42" s="7">
        <v>19</v>
      </c>
      <c r="R42" s="9"/>
      <c r="T42" s="11" t="s">
        <v>163</v>
      </c>
    </row>
    <row r="43" spans="2:20" s="10" customFormat="1" ht="12.95" customHeight="1" outlineLevel="2" x14ac:dyDescent="0.2">
      <c r="B43" s="25" t="s">
        <v>97</v>
      </c>
      <c r="C43" s="25"/>
      <c r="T43" s="11" t="s">
        <v>164</v>
      </c>
    </row>
    <row r="44" spans="2:20" s="4" customFormat="1" ht="12.95" customHeight="1" outlineLevel="3" x14ac:dyDescent="0.2">
      <c r="B44" s="24" t="s">
        <v>98</v>
      </c>
      <c r="C44" s="24"/>
      <c r="D44" s="5"/>
      <c r="E44" s="5" t="s">
        <v>99</v>
      </c>
      <c r="F44" s="5"/>
      <c r="G44" s="5"/>
      <c r="H44" s="5"/>
      <c r="I44" s="5" t="s">
        <v>97</v>
      </c>
      <c r="J44" s="5" t="s">
        <v>100</v>
      </c>
      <c r="K44" s="5" t="s">
        <v>21</v>
      </c>
      <c r="L44" s="6">
        <v>10300</v>
      </c>
      <c r="M44" s="6">
        <v>7210</v>
      </c>
      <c r="N44" s="7">
        <v>15</v>
      </c>
      <c r="O44" s="8"/>
      <c r="P44" s="8"/>
      <c r="Q44" s="7">
        <v>15</v>
      </c>
      <c r="R44" s="9"/>
      <c r="T44" s="11" t="s">
        <v>165</v>
      </c>
    </row>
    <row r="45" spans="2:20" s="10" customFormat="1" ht="12.95" customHeight="1" outlineLevel="1" x14ac:dyDescent="0.2">
      <c r="B45" s="25" t="s">
        <v>101</v>
      </c>
      <c r="C45" s="25"/>
      <c r="T45" s="11" t="s">
        <v>166</v>
      </c>
    </row>
    <row r="46" spans="2:20" s="4" customFormat="1" ht="12.95" customHeight="1" outlineLevel="2" x14ac:dyDescent="0.2">
      <c r="B46" s="24" t="s">
        <v>102</v>
      </c>
      <c r="C46" s="24"/>
      <c r="D46" s="5"/>
      <c r="E46" s="5" t="s">
        <v>103</v>
      </c>
      <c r="F46" s="5"/>
      <c r="G46" s="5"/>
      <c r="H46" s="5"/>
      <c r="I46" s="5" t="s">
        <v>101</v>
      </c>
      <c r="J46" s="5" t="s">
        <v>104</v>
      </c>
      <c r="K46" s="5" t="s">
        <v>21</v>
      </c>
      <c r="L46" s="7">
        <v>232</v>
      </c>
      <c r="M46" s="7">
        <v>162</v>
      </c>
      <c r="N46" s="7">
        <v>1</v>
      </c>
      <c r="O46" s="8"/>
      <c r="P46" s="8"/>
      <c r="Q46" s="7">
        <v>1</v>
      </c>
      <c r="R46" s="9"/>
      <c r="T46" s="11" t="s">
        <v>167</v>
      </c>
    </row>
    <row r="47" spans="2:20" s="4" customFormat="1" ht="12.95" customHeight="1" outlineLevel="2" x14ac:dyDescent="0.2">
      <c r="B47" s="24" t="s">
        <v>105</v>
      </c>
      <c r="C47" s="24"/>
      <c r="D47" s="5"/>
      <c r="E47" s="5" t="s">
        <v>106</v>
      </c>
      <c r="F47" s="5"/>
      <c r="G47" s="5"/>
      <c r="H47" s="5"/>
      <c r="I47" s="5" t="s">
        <v>101</v>
      </c>
      <c r="J47" s="5" t="s">
        <v>107</v>
      </c>
      <c r="K47" s="5" t="s">
        <v>21</v>
      </c>
      <c r="L47" s="7">
        <v>232</v>
      </c>
      <c r="M47" s="7">
        <v>162</v>
      </c>
      <c r="N47" s="7">
        <v>3</v>
      </c>
      <c r="O47" s="8"/>
      <c r="P47" s="8"/>
      <c r="Q47" s="7">
        <v>3</v>
      </c>
      <c r="R47" s="9"/>
      <c r="T47" s="11" t="s">
        <v>168</v>
      </c>
    </row>
    <row r="48" spans="2:20" s="4" customFormat="1" ht="12.95" customHeight="1" outlineLevel="2" x14ac:dyDescent="0.2">
      <c r="B48" s="26" t="s">
        <v>108</v>
      </c>
      <c r="C48" s="24"/>
      <c r="D48" s="5"/>
      <c r="E48" s="5" t="s">
        <v>109</v>
      </c>
      <c r="F48" s="5"/>
      <c r="G48" s="5"/>
      <c r="H48" s="5"/>
      <c r="I48" s="5" t="s">
        <v>101</v>
      </c>
      <c r="J48" s="5" t="s">
        <v>110</v>
      </c>
      <c r="K48" s="5" t="s">
        <v>21</v>
      </c>
      <c r="L48" s="7">
        <v>325</v>
      </c>
      <c r="M48" s="7">
        <v>228</v>
      </c>
      <c r="N48" s="7">
        <v>6</v>
      </c>
      <c r="O48" s="8"/>
      <c r="P48" s="8"/>
      <c r="Q48" s="7">
        <v>6</v>
      </c>
      <c r="R48" s="9"/>
      <c r="T48" s="11" t="s">
        <v>169</v>
      </c>
    </row>
    <row r="49" spans="2:20" s="4" customFormat="1" ht="12.95" customHeight="1" outlineLevel="2" x14ac:dyDescent="0.2">
      <c r="B49" s="24" t="s">
        <v>111</v>
      </c>
      <c r="C49" s="24"/>
      <c r="D49" s="5"/>
      <c r="E49" s="5" t="s">
        <v>112</v>
      </c>
      <c r="F49" s="5"/>
      <c r="G49" s="5"/>
      <c r="H49" s="5"/>
      <c r="I49" s="5" t="s">
        <v>101</v>
      </c>
      <c r="J49" s="5" t="s">
        <v>113</v>
      </c>
      <c r="K49" s="5" t="s">
        <v>21</v>
      </c>
      <c r="L49" s="7">
        <v>232</v>
      </c>
      <c r="M49" s="7">
        <v>162</v>
      </c>
      <c r="N49" s="7">
        <v>8</v>
      </c>
      <c r="O49" s="8"/>
      <c r="P49" s="8"/>
      <c r="Q49" s="7">
        <v>8</v>
      </c>
      <c r="R49" s="9"/>
      <c r="T49" s="11" t="s">
        <v>170</v>
      </c>
    </row>
    <row r="50" spans="2:20" s="4" customFormat="1" ht="12.95" customHeight="1" outlineLevel="2" x14ac:dyDescent="0.2">
      <c r="B50" s="24" t="s">
        <v>114</v>
      </c>
      <c r="C50" s="24"/>
      <c r="D50" s="5"/>
      <c r="E50" s="5" t="s">
        <v>115</v>
      </c>
      <c r="F50" s="5"/>
      <c r="G50" s="5"/>
      <c r="H50" s="5"/>
      <c r="I50" s="5" t="s">
        <v>101</v>
      </c>
      <c r="J50" s="5" t="s">
        <v>116</v>
      </c>
      <c r="K50" s="5" t="s">
        <v>21</v>
      </c>
      <c r="L50" s="7">
        <v>18</v>
      </c>
      <c r="M50" s="7">
        <v>13</v>
      </c>
      <c r="N50" s="7">
        <v>105</v>
      </c>
      <c r="O50" s="8"/>
      <c r="P50" s="8"/>
      <c r="Q50" s="7">
        <v>105</v>
      </c>
      <c r="R50" s="9"/>
      <c r="T50" s="11" t="s">
        <v>171</v>
      </c>
    </row>
    <row r="51" spans="2:20" s="10" customFormat="1" ht="12.95" customHeight="1" outlineLevel="1" x14ac:dyDescent="0.2">
      <c r="B51" s="25" t="s">
        <v>117</v>
      </c>
      <c r="C51" s="25"/>
      <c r="T51" s="11" t="s">
        <v>172</v>
      </c>
    </row>
    <row r="52" spans="2:20" s="4" customFormat="1" ht="12.95" customHeight="1" outlineLevel="2" x14ac:dyDescent="0.2">
      <c r="B52" s="24" t="s">
        <v>118</v>
      </c>
      <c r="C52" s="24"/>
      <c r="D52" s="5"/>
      <c r="E52" s="5" t="s">
        <v>119</v>
      </c>
      <c r="F52" s="5"/>
      <c r="G52" s="5"/>
      <c r="H52" s="5"/>
      <c r="I52" s="5" t="s">
        <v>117</v>
      </c>
      <c r="J52" s="5" t="s">
        <v>120</v>
      </c>
      <c r="K52" s="5" t="s">
        <v>21</v>
      </c>
      <c r="L52" s="7">
        <v>430</v>
      </c>
      <c r="M52" s="7">
        <v>301</v>
      </c>
      <c r="N52" s="7">
        <v>48</v>
      </c>
      <c r="O52" s="8"/>
      <c r="P52" s="8"/>
      <c r="Q52" s="7">
        <v>48</v>
      </c>
      <c r="R52" s="9"/>
      <c r="T52" s="11" t="s">
        <v>173</v>
      </c>
    </row>
    <row r="53" spans="2:20" s="4" customFormat="1" ht="12.95" customHeight="1" outlineLevel="2" x14ac:dyDescent="0.2">
      <c r="B53" s="24" t="s">
        <v>121</v>
      </c>
      <c r="C53" s="24"/>
      <c r="D53" s="5"/>
      <c r="E53" s="5" t="s">
        <v>122</v>
      </c>
      <c r="F53" s="5"/>
      <c r="G53" s="5"/>
      <c r="H53" s="5"/>
      <c r="I53" s="5" t="s">
        <v>117</v>
      </c>
      <c r="J53" s="5" t="s">
        <v>120</v>
      </c>
      <c r="K53" s="5" t="s">
        <v>21</v>
      </c>
      <c r="L53" s="7">
        <v>430</v>
      </c>
      <c r="M53" s="7">
        <v>301</v>
      </c>
      <c r="N53" s="7">
        <v>48</v>
      </c>
      <c r="O53" s="8"/>
      <c r="P53" s="8"/>
      <c r="Q53" s="7">
        <v>48</v>
      </c>
      <c r="R53" s="9"/>
      <c r="T53" s="11" t="s">
        <v>174</v>
      </c>
    </row>
    <row r="54" spans="2:20" s="4" customFormat="1" ht="12.95" customHeight="1" outlineLevel="2" x14ac:dyDescent="0.2">
      <c r="B54" s="24" t="s">
        <v>123</v>
      </c>
      <c r="C54" s="24"/>
      <c r="D54" s="5"/>
      <c r="E54" s="5" t="s">
        <v>124</v>
      </c>
      <c r="F54" s="5"/>
      <c r="G54" s="5"/>
      <c r="H54" s="5"/>
      <c r="I54" s="5" t="s">
        <v>117</v>
      </c>
      <c r="J54" s="5" t="s">
        <v>120</v>
      </c>
      <c r="K54" s="5" t="s">
        <v>21</v>
      </c>
      <c r="L54" s="7">
        <v>430</v>
      </c>
      <c r="M54" s="7">
        <v>301</v>
      </c>
      <c r="N54" s="7">
        <v>48</v>
      </c>
      <c r="O54" s="8"/>
      <c r="P54" s="8"/>
      <c r="Q54" s="7">
        <v>48</v>
      </c>
      <c r="R54" s="9"/>
      <c r="T54" s="11" t="s">
        <v>175</v>
      </c>
    </row>
    <row r="55" spans="2:20" s="4" customFormat="1" ht="12.95" customHeight="1" outlineLevel="2" x14ac:dyDescent="0.2">
      <c r="B55" s="24" t="s">
        <v>125</v>
      </c>
      <c r="C55" s="24"/>
      <c r="D55" s="5"/>
      <c r="E55" s="5" t="s">
        <v>126</v>
      </c>
      <c r="F55" s="5"/>
      <c r="G55" s="5"/>
      <c r="H55" s="5"/>
      <c r="I55" s="5" t="s">
        <v>117</v>
      </c>
      <c r="J55" s="5" t="s">
        <v>120</v>
      </c>
      <c r="K55" s="5" t="s">
        <v>21</v>
      </c>
      <c r="L55" s="7">
        <v>430</v>
      </c>
      <c r="M55" s="7">
        <v>301</v>
      </c>
      <c r="N55" s="7">
        <v>48</v>
      </c>
      <c r="O55" s="8"/>
      <c r="P55" s="8"/>
      <c r="Q55" s="7">
        <v>48</v>
      </c>
      <c r="R55" s="9"/>
    </row>
  </sheetData>
  <mergeCells count="68"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R4:R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:C1"/>
    <mergeCell ref="B2:C2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ageMargins left="0.39370078740157483" right="0.39370078740157483" top="0.39370078740157483" bottom="0.39370078740157483" header="0.39370078740157483" footer="0.39370078740157483"/>
  <pageSetup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2017-01-30T14:56:02Z</dcterms:created>
  <dcterms:modified xsi:type="dcterms:W3CDTF">2017-01-30T14:56:53Z</dcterms:modified>
</cp:coreProperties>
</file>