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225" yWindow="615" windowWidth="27375" windowHeight="8970" activeTab="1"/>
  </bookViews>
  <sheets>
    <sheet name="Исходные" sheetId="1" r:id="rId1"/>
    <sheet name="Форма отбора" sheetId="2" r:id="rId2"/>
  </sheets>
  <definedNames>
    <definedName name="_xlnm._FilterDatabase" localSheetId="0" hidden="1">Исходные!$B$1:$D$24</definedName>
    <definedName name="Клиент">Исходные!$C:$C</definedName>
    <definedName name="Колличество">Исходные!$D:$D</definedName>
    <definedName name="Список_клиентов">OFFSET(Исходные!$C$2,,,COUNTA(Клиент))</definedName>
    <definedName name="Список_территорий">'Форма отбора'!$R$3:$R$4</definedName>
    <definedName name="Список_уникальных_клиентов">IFERROR(INDEX(Список_клиентов,MATCH(0,COUNTIF(Исходные!A$1:A1048576,Список_клиентов),0)),"")</definedName>
    <definedName name="Территория">Исходные!$B:$B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2" i="2"/>
  <c r="E2" i="2" l="1" a="1"/>
  <c r="E2" i="2" s="1"/>
  <c r="E3" i="2" a="1"/>
  <c r="E3" i="2" s="1"/>
  <c r="E4" i="2" a="1"/>
  <c r="E4" i="2" s="1"/>
  <c r="E5" i="2" a="1"/>
  <c r="E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E11" i="2" a="1"/>
  <c r="E11" i="2" s="1"/>
  <c r="C2" i="2" l="1"/>
  <c r="S3" i="2" l="1" a="1"/>
  <c r="S3" i="2" s="1"/>
  <c r="D3" i="2"/>
  <c r="D4" i="2"/>
  <c r="D5" i="2"/>
  <c r="D6" i="2"/>
  <c r="D7" i="2"/>
  <c r="D8" i="2"/>
  <c r="D9" i="2"/>
  <c r="D10" i="2"/>
  <c r="D11" i="2"/>
  <c r="D2" i="2"/>
  <c r="C3" i="2"/>
  <c r="C4" i="2"/>
  <c r="C5" i="2"/>
  <c r="C6" i="2"/>
  <c r="C7" i="2"/>
  <c r="C8" i="2"/>
  <c r="C9" i="2"/>
  <c r="C10" i="2"/>
  <c r="C11" i="2"/>
  <c r="S4" i="2" l="1" a="1"/>
  <c r="S4" i="2" s="1"/>
  <c r="S5" i="2" s="1" a="1"/>
  <c r="S5" i="2" s="1"/>
  <c r="S6" i="2" l="1" a="1"/>
  <c r="S6" i="2" s="1"/>
  <c r="S7" i="2" l="1" a="1"/>
  <c r="S7" i="2" s="1"/>
  <c r="S8" i="2" l="1" a="1"/>
  <c r="S8" i="2" s="1"/>
  <c r="S9" i="2" s="1" a="1"/>
  <c r="S9" i="2" s="1"/>
  <c r="S10" i="2" l="1" a="1"/>
  <c r="S10" i="2" s="1"/>
  <c r="S11" i="2" s="1" a="1"/>
  <c r="S11" i="2" s="1"/>
  <c r="S12" i="2" l="1" a="1"/>
  <c r="S12" i="2" s="1"/>
  <c r="S13" i="2" s="1" a="1"/>
  <c r="S13" i="2" s="1"/>
  <c r="S14" i="2" s="1" a="1"/>
  <c r="S14" i="2" s="1"/>
  <c r="S15" i="2" s="1" a="1"/>
  <c r="S15" i="2" s="1"/>
  <c r="S16" i="2" s="1" a="1"/>
  <c r="S16" i="2" s="1"/>
  <c r="S17" i="2" s="1" a="1"/>
  <c r="S17" i="2" s="1"/>
  <c r="S18" i="2" s="1" a="1"/>
  <c r="S18" i="2" s="1"/>
  <c r="S19" i="2" s="1" a="1"/>
  <c r="S19" i="2" s="1"/>
  <c r="S20" i="2" s="1" a="1"/>
  <c r="S20" i="2" s="1"/>
  <c r="S21" i="2" s="1" a="1"/>
  <c r="S21" i="2" s="1"/>
  <c r="S22" i="2" s="1" a="1"/>
  <c r="S22" i="2" s="1"/>
  <c r="S23" i="2" s="1" a="1"/>
  <c r="S23" i="2" s="1"/>
  <c r="S24" i="2" s="1" a="1"/>
  <c r="S24" i="2" s="1"/>
  <c r="S25" i="2" s="1" a="1"/>
  <c r="S25" i="2" s="1"/>
  <c r="S26" i="2" s="1" a="1"/>
  <c r="S26" i="2" s="1"/>
</calcChain>
</file>

<file path=xl/sharedStrings.xml><?xml version="1.0" encoding="utf-8"?>
<sst xmlns="http://schemas.openxmlformats.org/spreadsheetml/2006/main" count="77" uniqueCount="28">
  <si>
    <t>Территория</t>
  </si>
  <si>
    <t>Клиент</t>
  </si>
  <si>
    <t>Колличество</t>
  </si>
  <si>
    <t>т1</t>
  </si>
  <si>
    <t>К1</t>
  </si>
  <si>
    <t>К2</t>
  </si>
  <si>
    <t>К3</t>
  </si>
  <si>
    <t>К4</t>
  </si>
  <si>
    <t>К5</t>
  </si>
  <si>
    <t>К6</t>
  </si>
  <si>
    <t>К7</t>
  </si>
  <si>
    <t>К8</t>
  </si>
  <si>
    <t>К9</t>
  </si>
  <si>
    <t>К10</t>
  </si>
  <si>
    <t>К11</t>
  </si>
  <si>
    <t>т2</t>
  </si>
  <si>
    <t>К12</t>
  </si>
  <si>
    <t>К13</t>
  </si>
  <si>
    <t>К14</t>
  </si>
  <si>
    <t>К15</t>
  </si>
  <si>
    <t>К16</t>
  </si>
  <si>
    <t>К17</t>
  </si>
  <si>
    <t>К18</t>
  </si>
  <si>
    <t>К19</t>
  </si>
  <si>
    <t>№</t>
  </si>
  <si>
    <t>Условие отбора 10 макс. Значений из выпадающего списка</t>
  </si>
  <si>
    <t>К20</t>
  </si>
  <si>
    <t>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</si>
</sst>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2" xfId="0" applyBorder="1"/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opLeftCell="A10" workbookViewId="0">
      <selection activeCell="D29" sqref="D29"/>
    </sheetView>
  </sheetViews>
  <sheetFormatPr defaultColWidth="8.85546875" defaultRowHeight="15" x14ac:dyDescent="0.25"/>
  <cols>
    <col min="2" max="2" width="11.85546875" bestFit="1" customWidth="1"/>
    <col min="4" max="4" width="12.7109375" bestFit="1" customWidth="1"/>
  </cols>
  <sheetData>
    <row r="1" spans="2:4" x14ac:dyDescent="0.25">
      <c r="B1" s="2" t="s">
        <v>0</v>
      </c>
      <c r="C1" s="2" t="s">
        <v>1</v>
      </c>
      <c r="D1" s="2" t="s">
        <v>2</v>
      </c>
    </row>
    <row r="2" spans="2:4" x14ac:dyDescent="0.25">
      <c r="B2" s="3" t="s">
        <v>3</v>
      </c>
      <c r="C2" s="3" t="s">
        <v>7</v>
      </c>
      <c r="D2" s="3">
        <v>46150</v>
      </c>
    </row>
    <row r="3" spans="2:4" x14ac:dyDescent="0.25">
      <c r="B3" s="3" t="s">
        <v>3</v>
      </c>
      <c r="C3" s="3" t="s">
        <v>7</v>
      </c>
      <c r="D3" s="3">
        <v>45291</v>
      </c>
    </row>
    <row r="4" spans="2:4" x14ac:dyDescent="0.25">
      <c r="B4" s="3" t="s">
        <v>3</v>
      </c>
      <c r="C4" s="3" t="s">
        <v>8</v>
      </c>
      <c r="D4" s="3">
        <v>45034</v>
      </c>
    </row>
    <row r="5" spans="2:4" x14ac:dyDescent="0.25">
      <c r="B5" s="3" t="s">
        <v>3</v>
      </c>
      <c r="C5" s="3" t="s">
        <v>9</v>
      </c>
      <c r="D5" s="3">
        <v>35096</v>
      </c>
    </row>
    <row r="6" spans="2:4" x14ac:dyDescent="0.25">
      <c r="B6" s="3" t="s">
        <v>3</v>
      </c>
      <c r="C6" s="3" t="s">
        <v>5</v>
      </c>
      <c r="D6" s="3">
        <v>31542</v>
      </c>
    </row>
    <row r="7" spans="2:4" x14ac:dyDescent="0.25">
      <c r="B7" s="3" t="s">
        <v>3</v>
      </c>
      <c r="C7" s="3" t="s">
        <v>4</v>
      </c>
      <c r="D7" s="3">
        <v>22433</v>
      </c>
    </row>
    <row r="8" spans="2:4" x14ac:dyDescent="0.25">
      <c r="B8" s="3" t="s">
        <v>3</v>
      </c>
      <c r="C8" s="3" t="s">
        <v>13</v>
      </c>
      <c r="D8" s="3">
        <v>15613</v>
      </c>
    </row>
    <row r="9" spans="2:4" x14ac:dyDescent="0.25">
      <c r="B9" s="3" t="s">
        <v>3</v>
      </c>
      <c r="C9" s="3" t="s">
        <v>10</v>
      </c>
      <c r="D9" s="3">
        <v>8458</v>
      </c>
    </row>
    <row r="10" spans="2:4" x14ac:dyDescent="0.25">
      <c r="B10" s="3" t="s">
        <v>3</v>
      </c>
      <c r="C10" s="3" t="s">
        <v>14</v>
      </c>
      <c r="D10" s="3">
        <v>5854</v>
      </c>
    </row>
    <row r="11" spans="2:4" x14ac:dyDescent="0.25">
      <c r="B11" s="3" t="s">
        <v>3</v>
      </c>
      <c r="C11" s="3" t="s">
        <v>6</v>
      </c>
      <c r="D11" s="3">
        <v>3465</v>
      </c>
    </row>
    <row r="12" spans="2:4" x14ac:dyDescent="0.25">
      <c r="B12" s="3" t="s">
        <v>3</v>
      </c>
      <c r="C12" s="3" t="s">
        <v>11</v>
      </c>
      <c r="D12" s="3">
        <v>1605</v>
      </c>
    </row>
    <row r="13" spans="2:4" x14ac:dyDescent="0.25">
      <c r="B13" s="3" t="s">
        <v>3</v>
      </c>
      <c r="C13" s="3" t="s">
        <v>13</v>
      </c>
      <c r="D13" s="3">
        <v>15000</v>
      </c>
    </row>
    <row r="14" spans="2:4" x14ac:dyDescent="0.25">
      <c r="B14" s="3" t="s">
        <v>3</v>
      </c>
      <c r="C14" s="3" t="s">
        <v>12</v>
      </c>
      <c r="D14" s="3">
        <v>5000</v>
      </c>
    </row>
    <row r="15" spans="2:4" x14ac:dyDescent="0.25">
      <c r="B15" s="3" t="s">
        <v>3</v>
      </c>
      <c r="C15" s="3" t="s">
        <v>5</v>
      </c>
      <c r="D15" s="3">
        <v>6000</v>
      </c>
    </row>
    <row r="16" spans="2:4" x14ac:dyDescent="0.25">
      <c r="B16" s="3" t="s">
        <v>3</v>
      </c>
      <c r="C16" s="3" t="s">
        <v>6</v>
      </c>
      <c r="D16" s="3">
        <v>7000</v>
      </c>
    </row>
    <row r="17" spans="2:4" x14ac:dyDescent="0.25">
      <c r="B17" s="3" t="s">
        <v>15</v>
      </c>
      <c r="C17" s="3" t="s">
        <v>16</v>
      </c>
      <c r="D17" s="3">
        <v>26627</v>
      </c>
    </row>
    <row r="18" spans="2:4" x14ac:dyDescent="0.25">
      <c r="B18" s="3" t="s">
        <v>15</v>
      </c>
      <c r="C18" s="3" t="s">
        <v>17</v>
      </c>
      <c r="D18" s="3">
        <v>43215</v>
      </c>
    </row>
    <row r="19" spans="2:4" x14ac:dyDescent="0.25">
      <c r="B19" s="3" t="s">
        <v>15</v>
      </c>
      <c r="C19" s="3" t="s">
        <v>18</v>
      </c>
      <c r="D19" s="3">
        <v>38069</v>
      </c>
    </row>
    <row r="20" spans="2:4" x14ac:dyDescent="0.25">
      <c r="B20" s="3" t="s">
        <v>15</v>
      </c>
      <c r="C20" s="3" t="s">
        <v>19</v>
      </c>
      <c r="D20" s="3">
        <v>11732</v>
      </c>
    </row>
    <row r="21" spans="2:4" x14ac:dyDescent="0.25">
      <c r="B21" s="3" t="s">
        <v>15</v>
      </c>
      <c r="C21" s="3" t="s">
        <v>20</v>
      </c>
      <c r="D21" s="3">
        <v>5890</v>
      </c>
    </row>
    <row r="22" spans="2:4" x14ac:dyDescent="0.25">
      <c r="B22" s="3" t="s">
        <v>15</v>
      </c>
      <c r="C22" s="3" t="s">
        <v>21</v>
      </c>
      <c r="D22" s="3">
        <v>25990</v>
      </c>
    </row>
    <row r="23" spans="2:4" x14ac:dyDescent="0.25">
      <c r="B23" s="3" t="s">
        <v>15</v>
      </c>
      <c r="C23" s="3" t="s">
        <v>22</v>
      </c>
      <c r="D23" s="3">
        <v>40923</v>
      </c>
    </row>
    <row r="24" spans="2:4" x14ac:dyDescent="0.25">
      <c r="B24" s="3" t="s">
        <v>15</v>
      </c>
      <c r="C24" s="3" t="s">
        <v>23</v>
      </c>
      <c r="D24" s="3">
        <v>28372</v>
      </c>
    </row>
    <row r="25" spans="2:4" x14ac:dyDescent="0.25">
      <c r="B25" s="3" t="s">
        <v>3</v>
      </c>
      <c r="C25" s="3" t="s">
        <v>5</v>
      </c>
      <c r="D25" s="3">
        <v>8000</v>
      </c>
    </row>
    <row r="26" spans="2:4" x14ac:dyDescent="0.25">
      <c r="B26" s="3" t="s">
        <v>3</v>
      </c>
      <c r="C26" s="3" t="s">
        <v>5</v>
      </c>
      <c r="D26" s="3">
        <v>9000</v>
      </c>
    </row>
    <row r="27" spans="2:4" x14ac:dyDescent="0.25">
      <c r="B27" s="3" t="s">
        <v>15</v>
      </c>
      <c r="C27" s="3" t="s">
        <v>16</v>
      </c>
      <c r="D27" s="3">
        <v>25000</v>
      </c>
    </row>
    <row r="28" spans="2:4" x14ac:dyDescent="0.25">
      <c r="B28" s="3" t="s">
        <v>3</v>
      </c>
      <c r="C28" s="3" t="s">
        <v>13</v>
      </c>
      <c r="D28" s="3">
        <v>6900</v>
      </c>
    </row>
    <row r="29" spans="2:4" x14ac:dyDescent="0.25">
      <c r="B29" s="3" t="s">
        <v>15</v>
      </c>
      <c r="C29" s="3" t="s">
        <v>17</v>
      </c>
      <c r="D29" s="3">
        <v>60000</v>
      </c>
    </row>
    <row r="30" spans="2:4" x14ac:dyDescent="0.25">
      <c r="B30" s="3" t="s">
        <v>15</v>
      </c>
      <c r="C30" s="3" t="s">
        <v>21</v>
      </c>
      <c r="D30" s="3">
        <v>55000</v>
      </c>
    </row>
    <row r="31" spans="2:4" x14ac:dyDescent="0.25">
      <c r="B31" s="3" t="s">
        <v>15</v>
      </c>
      <c r="C31" s="3" t="s">
        <v>26</v>
      </c>
      <c r="D31" s="3">
        <v>59000</v>
      </c>
    </row>
    <row r="32" spans="2:4" x14ac:dyDescent="0.25">
      <c r="B32" s="3" t="s">
        <v>15</v>
      </c>
      <c r="C32" s="3" t="s">
        <v>20</v>
      </c>
      <c r="D32" s="3">
        <v>25000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tabSelected="1" workbookViewId="0">
      <selection activeCell="F2" sqref="F2"/>
    </sheetView>
  </sheetViews>
  <sheetFormatPr defaultColWidth="8.85546875" defaultRowHeight="15" x14ac:dyDescent="0.25"/>
  <cols>
    <col min="1" max="1" width="7" customWidth="1"/>
    <col min="2" max="2" width="5.140625" customWidth="1"/>
    <col min="3" max="3" width="10.28515625" bestFit="1" customWidth="1"/>
    <col min="4" max="4" width="11.85546875" bestFit="1" customWidth="1"/>
    <col min="5" max="6" width="12.7109375" bestFit="1" customWidth="1"/>
    <col min="8" max="8" width="10.140625" customWidth="1"/>
    <col min="18" max="18" width="11.85546875" bestFit="1" customWidth="1"/>
    <col min="19" max="19" width="0" hidden="1" customWidth="1"/>
  </cols>
  <sheetData>
    <row r="1" spans="2:19" x14ac:dyDescent="0.25">
      <c r="B1" s="2" t="s">
        <v>24</v>
      </c>
      <c r="C1" s="2" t="s">
        <v>1</v>
      </c>
      <c r="D1" s="2" t="s">
        <v>0</v>
      </c>
      <c r="E1" s="2" t="s">
        <v>2</v>
      </c>
      <c r="F1" s="2" t="s">
        <v>1</v>
      </c>
      <c r="R1" s="9" t="s">
        <v>27</v>
      </c>
      <c r="S1" s="9"/>
    </row>
    <row r="2" spans="2:19" x14ac:dyDescent="0.25">
      <c r="B2" s="3">
        <v>1</v>
      </c>
      <c r="C2" s="4" t="str">
        <f>INDEX(Исходные!$B$1:$D$59,MATCH($E2,Исходные!$D:$D,0),2)</f>
        <v>К13</v>
      </c>
      <c r="D2" s="5" t="str">
        <f>$H$2</f>
        <v>т2</v>
      </c>
      <c r="E2" s="3">
        <f t="array" ref="E2">LARGE(INDEX(($H$2=Территория)*IF(ISTEXT(Колличество),0,Колличество),0,1),$B2)</f>
        <v>60000</v>
      </c>
      <c r="F2" s="3" t="str">
        <f>INDEX(Клиент,LARGE(INDEX(($H$2=Территория)*($E2=Колличество)*ROW(Колличество),0,1),COUNTIF($E$1:E1,E2)+1))</f>
        <v>К13</v>
      </c>
      <c r="H2" s="1" t="s">
        <v>15</v>
      </c>
      <c r="I2" s="6" t="s">
        <v>25</v>
      </c>
      <c r="R2" s="2" t="s">
        <v>0</v>
      </c>
      <c r="S2" s="2" t="s">
        <v>1</v>
      </c>
    </row>
    <row r="3" spans="2:19" x14ac:dyDescent="0.25">
      <c r="B3" s="3">
        <v>2</v>
      </c>
      <c r="C3" s="4" t="str">
        <f>INDEX(Исходные!$B$1:$D$59,MATCH($E3,Исходные!$D:$D,0),2)</f>
        <v>К20</v>
      </c>
      <c r="D3" s="5" t="str">
        <f t="shared" ref="D3:D11" si="0">$H$2</f>
        <v>т2</v>
      </c>
      <c r="E3" s="3">
        <f t="array" ref="E3">LARGE(INDEX(($H$2=Территория)*IF(ISTEXT(Колличество),0,Колличество),0,1),$B3)</f>
        <v>59000</v>
      </c>
      <c r="F3" s="3" t="str">
        <f>INDEX(Клиент,LARGE(INDEX(($H$2=Территория)*($E3=Колличество)*ROW(Колличество),0,1),COUNTIF($E$1:E2,E3)+1))</f>
        <v>К20</v>
      </c>
      <c r="R3" s="8" t="s">
        <v>3</v>
      </c>
      <c r="S3" s="3" t="str">
        <f t="array" aca="1" ref="S3" ca="1">IFERROR(INDEX(Список_клиентов,MATCH(0,COUNTIF(S$1:S2,Список_клиентов),0)),"")</f>
        <v>К4</v>
      </c>
    </row>
    <row r="4" spans="2:19" x14ac:dyDescent="0.25">
      <c r="B4" s="3">
        <v>3</v>
      </c>
      <c r="C4" s="4" t="str">
        <f>INDEX(Исходные!$B$1:$D$59,MATCH($E4,Исходные!$D:$D,0),2)</f>
        <v>К17</v>
      </c>
      <c r="D4" s="5" t="str">
        <f t="shared" si="0"/>
        <v>т2</v>
      </c>
      <c r="E4" s="3">
        <f t="array" ref="E4">LARGE(INDEX(($H$2=Территория)*IF(ISTEXT(Колличество),0,Колличество),0,1),$B4)</f>
        <v>55000</v>
      </c>
      <c r="F4" s="3" t="str">
        <f>INDEX(Клиент,LARGE(INDEX(($H$2=Территория)*($E4=Колличество)*ROW(Колличество),0,1),COUNTIF($E$1:E3,E4)+1))</f>
        <v>К17</v>
      </c>
      <c r="R4" s="8" t="s">
        <v>15</v>
      </c>
      <c r="S4" s="3" t="str">
        <f t="array" aca="1" ref="S4" ca="1">IFERROR(INDEX(Список_клиентов,MATCH(0,COUNTIF(S$1:S3,Список_клиентов),0)),"")</f>
        <v>К5</v>
      </c>
    </row>
    <row r="5" spans="2:19" x14ac:dyDescent="0.25">
      <c r="B5" s="3">
        <v>4</v>
      </c>
      <c r="C5" s="4" t="str">
        <f>INDEX(Исходные!$B$1:$D$59,MATCH($E5,Исходные!$D:$D,0),2)</f>
        <v>К13</v>
      </c>
      <c r="D5" s="5" t="str">
        <f t="shared" si="0"/>
        <v>т2</v>
      </c>
      <c r="E5" s="3">
        <f t="array" ref="E5">LARGE(INDEX(($H$2=Территория)*IF(ISTEXT(Колличество),0,Колличество),0,1),$B5)</f>
        <v>43215</v>
      </c>
      <c r="F5" s="3" t="str">
        <f>INDEX(Клиент,LARGE(INDEX(($H$2=Территория)*($E5=Колличество)*ROW(Колличество),0,1),COUNTIF($E$1:E4,E5)+1))</f>
        <v>К13</v>
      </c>
      <c r="R5" s="7"/>
      <c r="S5" s="3" t="str">
        <f t="array" aca="1" ref="S5" ca="1">IFERROR(INDEX(Список_клиентов,MATCH(0,COUNTIF(S$1:S4,Список_клиентов),0)),"")</f>
        <v>К6</v>
      </c>
    </row>
    <row r="6" spans="2:19" x14ac:dyDescent="0.25">
      <c r="B6" s="3">
        <v>5</v>
      </c>
      <c r="C6" s="4" t="str">
        <f>INDEX(Исходные!$B$1:$D$59,MATCH($E6,Исходные!$D:$D,0),2)</f>
        <v>К18</v>
      </c>
      <c r="D6" s="5" t="str">
        <f t="shared" si="0"/>
        <v>т2</v>
      </c>
      <c r="E6" s="3">
        <f t="array" ref="E6">LARGE(INDEX(($H$2=Территория)*IF(ISTEXT(Колличество),0,Колличество),0,1),$B6)</f>
        <v>40923</v>
      </c>
      <c r="F6" s="3" t="str">
        <f>INDEX(Клиент,LARGE(INDEX(($H$2=Территория)*($E6=Колличество)*ROW(Колличество),0,1),COUNTIF($E$1:E5,E6)+1))</f>
        <v>К18</v>
      </c>
      <c r="R6" s="7"/>
      <c r="S6" s="3" t="str">
        <f t="array" aca="1" ref="S6" ca="1">IFERROR(INDEX(Список_клиентов,MATCH(0,COUNTIF(S$1:S5,Список_клиентов),0)),"")</f>
        <v>К2</v>
      </c>
    </row>
    <row r="7" spans="2:19" x14ac:dyDescent="0.25">
      <c r="B7" s="3">
        <v>6</v>
      </c>
      <c r="C7" s="4" t="str">
        <f>INDEX(Исходные!$B$1:$D$59,MATCH($E7,Исходные!$D:$D,0),2)</f>
        <v>К14</v>
      </c>
      <c r="D7" s="5" t="str">
        <f t="shared" si="0"/>
        <v>т2</v>
      </c>
      <c r="E7" s="3">
        <f t="array" ref="E7">LARGE(INDEX(($H$2=Территория)*IF(ISTEXT(Колличество),0,Колличество),0,1),$B7)</f>
        <v>38069</v>
      </c>
      <c r="F7" s="3" t="str">
        <f>INDEX(Клиент,LARGE(INDEX(($H$2=Территория)*($E7=Колличество)*ROW(Колличество),0,1),COUNTIF($E$1:E6,E7)+1))</f>
        <v>К14</v>
      </c>
      <c r="R7" s="7"/>
      <c r="S7" s="3" t="str">
        <f t="array" aca="1" ref="S7" ca="1">IFERROR(INDEX(Список_клиентов,MATCH(0,COUNTIF(S$1:S6,Список_клиентов),0)),"")</f>
        <v>К1</v>
      </c>
    </row>
    <row r="8" spans="2:19" x14ac:dyDescent="0.25">
      <c r="B8" s="3">
        <v>7</v>
      </c>
      <c r="C8" s="4" t="str">
        <f>INDEX(Исходные!$B$1:$D$59,MATCH($E8,Исходные!$D:$D,0),2)</f>
        <v>К19</v>
      </c>
      <c r="D8" s="5" t="str">
        <f t="shared" si="0"/>
        <v>т2</v>
      </c>
      <c r="E8" s="3">
        <f t="array" ref="E8">LARGE(INDEX(($H$2=Территория)*IF(ISTEXT(Колличество),0,Колличество),0,1),$B8)</f>
        <v>28372</v>
      </c>
      <c r="F8" s="3" t="str">
        <f>INDEX(Клиент,LARGE(INDEX(($H$2=Территория)*($E8=Колличество)*ROW(Колличество),0,1),COUNTIF($E$1:E7,E8)+1))</f>
        <v>К19</v>
      </c>
      <c r="R8" s="7"/>
      <c r="S8" s="3" t="str">
        <f t="array" aca="1" ref="S8" ca="1">IFERROR(INDEX(Список_клиентов,MATCH(0,COUNTIF(S$1:S7,Список_клиентов),0)),"")</f>
        <v>К10</v>
      </c>
    </row>
    <row r="9" spans="2:19" x14ac:dyDescent="0.25">
      <c r="B9" s="3">
        <v>8</v>
      </c>
      <c r="C9" s="4" t="str">
        <f>INDEX(Исходные!$B$1:$D$59,MATCH($E9,Исходные!$D:$D,0),2)</f>
        <v>К12</v>
      </c>
      <c r="D9" s="5" t="str">
        <f t="shared" si="0"/>
        <v>т2</v>
      </c>
      <c r="E9" s="3">
        <f t="array" ref="E9">LARGE(INDEX(($H$2=Территория)*IF(ISTEXT(Колличество),0,Колличество),0,1),$B9)</f>
        <v>26627</v>
      </c>
      <c r="F9" s="3" t="str">
        <f>INDEX(Клиент,LARGE(INDEX(($H$2=Территория)*($E9=Колличество)*ROW(Колличество),0,1),COUNTIF($E$1:E8,E9)+1))</f>
        <v>К12</v>
      </c>
      <c r="R9" s="7"/>
      <c r="S9" s="3" t="str">
        <f t="array" aca="1" ref="S9" ca="1">IFERROR(INDEX(Список_клиентов,MATCH(0,COUNTIF(S$1:S8,Список_клиентов),0)),"")</f>
        <v>К7</v>
      </c>
    </row>
    <row r="10" spans="2:19" x14ac:dyDescent="0.25">
      <c r="B10" s="3">
        <v>9</v>
      </c>
      <c r="C10" s="4" t="str">
        <f>INDEX(Исходные!$B$1:$D$59,MATCH($E10,Исходные!$D:$D,0),2)</f>
        <v>К17</v>
      </c>
      <c r="D10" s="5" t="str">
        <f t="shared" si="0"/>
        <v>т2</v>
      </c>
      <c r="E10" s="3">
        <f t="array" ref="E10">LARGE(INDEX(($H$2=Территория)*IF(ISTEXT(Колличество),0,Колличество),0,1),$B10)</f>
        <v>25990</v>
      </c>
      <c r="F10" s="3" t="str">
        <f>INDEX(Клиент,LARGE(INDEX(($H$2=Территория)*($E10=Колличество)*ROW(Колличество),0,1),COUNTIF($E$1:E9,E10)+1))</f>
        <v>К17</v>
      </c>
      <c r="R10" s="7"/>
      <c r="S10" s="3" t="str">
        <f t="array" aca="1" ref="S10" ca="1">IFERROR(INDEX(Список_клиентов,MATCH(0,COUNTIF(S$1:S9,Список_клиентов),0)),"")</f>
        <v>К11</v>
      </c>
    </row>
    <row r="11" spans="2:19" x14ac:dyDescent="0.25">
      <c r="B11" s="3">
        <v>10</v>
      </c>
      <c r="C11" s="4" t="str">
        <f>INDEX(Исходные!$B$1:$D$59,MATCH($E11,Исходные!$D:$D,0),2)</f>
        <v>К12</v>
      </c>
      <c r="D11" s="5" t="str">
        <f t="shared" si="0"/>
        <v>т2</v>
      </c>
      <c r="E11" s="3">
        <f t="array" ref="E11">LARGE(INDEX(($H$2=Территория)*IF(ISTEXT(Колличество),0,Колличество),0,1),$B11)</f>
        <v>25000</v>
      </c>
      <c r="F11" s="3" t="str">
        <f>INDEX(Клиент,LARGE(INDEX(($H$2=Территория)*($E11=Колличество)*ROW(Колличество),0,1),COUNTIF($E$1:E10,E11)+1))</f>
        <v>К16</v>
      </c>
      <c r="R11" s="7"/>
      <c r="S11" s="3" t="str">
        <f t="array" aca="1" ref="S11" ca="1">IFERROR(INDEX(Список_клиентов,MATCH(0,COUNTIF(S$1:S10,Список_клиентов),0)),"")</f>
        <v>К3</v>
      </c>
    </row>
    <row r="12" spans="2:19" x14ac:dyDescent="0.25">
      <c r="R12" s="7"/>
      <c r="S12" s="3" t="str">
        <f t="array" aca="1" ref="S12" ca="1">IFERROR(INDEX(Список_клиентов,MATCH(0,COUNTIF(S$1:S11,Список_клиентов),0)),"")</f>
        <v>К8</v>
      </c>
    </row>
    <row r="13" spans="2:19" x14ac:dyDescent="0.25">
      <c r="R13" s="7"/>
      <c r="S13" s="3" t="str">
        <f t="array" aca="1" ref="S13" ca="1">IFERROR(INDEX(Список_клиентов,MATCH(0,COUNTIF(S$1:S12,Список_клиентов),0)),"")</f>
        <v>К9</v>
      </c>
    </row>
    <row r="14" spans="2:19" x14ac:dyDescent="0.25">
      <c r="R14" s="7"/>
      <c r="S14" s="3" t="str">
        <f t="array" aca="1" ref="S14" ca="1">IFERROR(INDEX(Список_клиентов,MATCH(0,COUNTIF(S$1:S13,Список_клиентов),0)),"")</f>
        <v>К12</v>
      </c>
    </row>
    <row r="15" spans="2:19" x14ac:dyDescent="0.25">
      <c r="R15" s="7"/>
      <c r="S15" s="3" t="str">
        <f t="array" aca="1" ref="S15" ca="1">IFERROR(INDEX(Список_клиентов,MATCH(0,COUNTIF(S$1:S14,Список_клиентов),0)),"")</f>
        <v>К13</v>
      </c>
    </row>
    <row r="16" spans="2:19" x14ac:dyDescent="0.25">
      <c r="R16" s="7"/>
      <c r="S16" s="3" t="str">
        <f t="array" aca="1" ref="S16" ca="1">IFERROR(INDEX(Список_клиентов,MATCH(0,COUNTIF(S$1:S15,Список_клиентов),0)),"")</f>
        <v>К14</v>
      </c>
    </row>
    <row r="17" spans="18:19" x14ac:dyDescent="0.25">
      <c r="R17" s="7"/>
      <c r="S17" s="3" t="str">
        <f t="array" aca="1" ref="S17" ca="1">IFERROR(INDEX(Список_клиентов,MATCH(0,COUNTIF(S$1:S16,Список_клиентов),0)),"")</f>
        <v>К15</v>
      </c>
    </row>
    <row r="18" spans="18:19" x14ac:dyDescent="0.25">
      <c r="R18" s="7"/>
      <c r="S18" s="3" t="str">
        <f t="array" aca="1" ref="S18" ca="1">IFERROR(INDEX(Список_клиентов,MATCH(0,COUNTIF(S$1:S17,Список_клиентов),0)),"")</f>
        <v>К16</v>
      </c>
    </row>
    <row r="19" spans="18:19" x14ac:dyDescent="0.25">
      <c r="R19" s="7"/>
      <c r="S19" s="3" t="str">
        <f t="array" aca="1" ref="S19" ca="1">IFERROR(INDEX(Список_клиентов,MATCH(0,COUNTIF(S$1:S18,Список_клиентов),0)),"")</f>
        <v>К17</v>
      </c>
    </row>
    <row r="20" spans="18:19" x14ac:dyDescent="0.25">
      <c r="R20" s="7"/>
      <c r="S20" s="3" t="str">
        <f t="array" aca="1" ref="S20" ca="1">IFERROR(INDEX(Список_клиентов,MATCH(0,COUNTIF(S$1:S19,Список_клиентов),0)),"")</f>
        <v>К18</v>
      </c>
    </row>
    <row r="21" spans="18:19" x14ac:dyDescent="0.25">
      <c r="R21" s="7"/>
      <c r="S21" s="3" t="str">
        <f t="array" aca="1" ref="S21" ca="1">IFERROR(INDEX(Список_клиентов,MATCH(0,COUNTIF(S$1:S20,Список_клиентов),0)),"")</f>
        <v>К19</v>
      </c>
    </row>
    <row r="22" spans="18:19" x14ac:dyDescent="0.25">
      <c r="R22" s="7"/>
      <c r="S22" s="3" t="str">
        <f t="array" aca="1" ref="S22" ca="1">IFERROR(INDEX(Список_клиентов,MATCH(0,COUNTIF(S$1:S21,Список_клиентов),0)),"")</f>
        <v>К20</v>
      </c>
    </row>
    <row r="23" spans="18:19" x14ac:dyDescent="0.25">
      <c r="S23" s="3">
        <f t="array" aca="1" ref="S23" ca="1">IFERROR(INDEX(Список_клиентов,MATCH(0,COUNTIF(S$1:S22,Список_клиентов),0)),"")</f>
        <v>0</v>
      </c>
    </row>
    <row r="24" spans="18:19" x14ac:dyDescent="0.25">
      <c r="S24" s="3" t="str">
        <f t="array" aca="1" ref="S24" ca="1">IFERROR(INDEX(Список_клиентов,MATCH(0,COUNTIF(S$1:S23,Список_клиентов),0)),"")</f>
        <v/>
      </c>
    </row>
    <row r="25" spans="18:19" x14ac:dyDescent="0.25">
      <c r="S25" s="3" t="str">
        <f t="array" aca="1" ref="S25" ca="1">IFERROR(INDEX(Список_клиентов,MATCH(0,COUNTIF(S$1:S24,Список_клиентов),0)),"")</f>
        <v/>
      </c>
    </row>
    <row r="26" spans="18:19" x14ac:dyDescent="0.25">
      <c r="S26" s="3" t="str">
        <f t="array" aca="1" ref="S26" ca="1">IFERROR(INDEX(Список_клиентов,MATCH(0,COUNTIF(S$1:S25,Список_клиентов),0)),"")</f>
        <v/>
      </c>
    </row>
  </sheetData>
  <mergeCells count="1">
    <mergeCell ref="R1:S1"/>
  </mergeCells>
  <dataValidations count="1">
    <dataValidation type="list" allowBlank="1" showInputMessage="1" showErrorMessage="1" sqref="H2">
      <formula1>Список_территорий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Исходные</vt:lpstr>
      <vt:lpstr>Форма отбора</vt:lpstr>
      <vt:lpstr>Клиент</vt:lpstr>
      <vt:lpstr>Колличество</vt:lpstr>
      <vt:lpstr>Список_территорий</vt:lpstr>
      <vt:lpstr>Территория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user43</cp:lastModifiedBy>
  <dcterms:created xsi:type="dcterms:W3CDTF">2014-05-19T13:19:44Z</dcterms:created>
  <dcterms:modified xsi:type="dcterms:W3CDTF">2017-02-07T11:08:09Z</dcterms:modified>
</cp:coreProperties>
</file>