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Z-график" sheetId="3" r:id="rId1"/>
  </sheets>
  <calcPr calcId="125725"/>
</workbook>
</file>

<file path=xl/calcChain.xml><?xml version="1.0" encoding="utf-8"?>
<calcChain xmlns="http://schemas.openxmlformats.org/spreadsheetml/2006/main">
  <c r="E21" i="3"/>
  <c r="E20"/>
  <c r="E19"/>
  <c r="E18"/>
  <c r="E17"/>
  <c r="E16"/>
  <c r="E14"/>
  <c r="E15"/>
  <c r="E13"/>
  <c r="E12"/>
  <c r="E11"/>
  <c r="E10"/>
  <c r="E22" s="1"/>
  <c r="B22"/>
  <c r="C22"/>
  <c r="D10"/>
  <c r="D11" s="1"/>
  <c r="D12" s="1"/>
  <c r="D13" s="1"/>
  <c r="D14" s="1"/>
  <c r="D15" s="1"/>
  <c r="D16" s="1"/>
  <c r="D17" s="1"/>
  <c r="D18" s="1"/>
  <c r="D19" s="1"/>
  <c r="D20" s="1"/>
  <c r="D21" s="1"/>
  <c r="D22" l="1"/>
  <c r="F10"/>
  <c r="F22" s="1"/>
  <c r="F16"/>
  <c r="F14"/>
  <c r="F17"/>
  <c r="F15"/>
  <c r="F21"/>
  <c r="F20"/>
  <c r="F13"/>
  <c r="F19"/>
  <c r="F12"/>
  <c r="F18"/>
  <c r="F11"/>
</calcChain>
</file>

<file path=xl/sharedStrings.xml><?xml version="1.0" encoding="utf-8"?>
<sst xmlns="http://schemas.openxmlformats.org/spreadsheetml/2006/main" count="20" uniqueCount="20">
  <si>
    <t>Интервалы 
времени</t>
  </si>
  <si>
    <t>Сумма
нарастающим итогом</t>
  </si>
  <si>
    <t>Скользящая 
сумма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</si>
  <si>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</si>
  <si>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</si>
  <si>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</si>
  <si>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</si>
  <si>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</si>
  <si>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</si>
  <si>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</si>
  <si>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</si>
  <si>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</si>
  <si>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</si>
  <si>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</si>
  <si>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</si>
  <si>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Текущее
целевое 
значение</t>
  </si>
  <si>
    <t xml:space="preserve">Методы и инструменты улучшений.
Z-график и исследование вариабельности
</t>
  </si>
  <si>
    <t>Данные за предыдущий год</t>
  </si>
  <si>
    <t>Данные за изучаемый год</t>
  </si>
  <si>
    <t>Итого</t>
  </si>
</sst>
</file>

<file path=xl/styles.xml><?xml version="1.0" encoding="utf-8"?>
<styleSheet xmlns="http://schemas.openxmlformats.org/spreadsheetml/2006/main">
  <numFmts count="1">
    <numFmt numFmtId="168" formatCode="0.0"/>
  </numFmts>
  <fonts count="4">
    <font>
      <sz val="10"/>
      <name val="Arial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/>
    <xf numFmtId="0" fontId="1" fillId="0" borderId="1" xfId="0" applyFont="1" applyFill="1" applyBorder="1"/>
    <xf numFmtId="2" fontId="1" fillId="0" borderId="1" xfId="0" applyNumberFormat="1" applyFont="1" applyFill="1" applyBorder="1"/>
    <xf numFmtId="0" fontId="2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/>
    <xf numFmtId="0" fontId="1" fillId="2" borderId="1" xfId="0" applyFont="1" applyFill="1" applyBorder="1"/>
    <xf numFmtId="2" fontId="1" fillId="2" borderId="1" xfId="0" applyNumberFormat="1" applyFont="1" applyFill="1" applyBorder="1"/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68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Z-</a:t>
            </a:r>
            <a:r>
              <a:rPr lang="ru-RU" sz="1200" b="1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график и исследование вариабельности </a:t>
            </a:r>
          </a:p>
        </c:rich>
      </c:tx>
      <c:layout>
        <c:manualLayout>
          <c:xMode val="edge"/>
          <c:yMode val="edge"/>
          <c:x val="7.0408056135840183E-2"/>
          <c:y val="2.979515828677840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795928128914351E-2"/>
          <c:y val="0.19273769304525609"/>
          <c:w val="0.58979650609505152"/>
          <c:h val="0.61452597782545471"/>
        </c:manualLayout>
      </c:layout>
      <c:scatterChart>
        <c:scatterStyle val="smoothMarker"/>
        <c:ser>
          <c:idx val="0"/>
          <c:order val="0"/>
          <c:tx>
            <c:strRef>
              <c:f>'Z-график'!$C$9</c:f>
              <c:strCache>
                <c:ptCount val="1"/>
                <c:pt idx="0">
                  <c:v>Данные за изучаемый год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'Z-график'!$A$10:$A$21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xVal>
          <c:yVal>
            <c:numRef>
              <c:f>'Z-график'!$C$10:$C$21</c:f>
              <c:numCache>
                <c:formatCode>General</c:formatCode>
                <c:ptCount val="12"/>
                <c:pt idx="0">
                  <c:v>35.700000000000003</c:v>
                </c:pt>
                <c:pt idx="1">
                  <c:v>9.8000000000000007</c:v>
                </c:pt>
                <c:pt idx="2">
                  <c:v>16</c:v>
                </c:pt>
                <c:pt idx="3">
                  <c:v>21.3</c:v>
                </c:pt>
                <c:pt idx="4">
                  <c:v>15.1</c:v>
                </c:pt>
                <c:pt idx="5">
                  <c:v>30.8</c:v>
                </c:pt>
                <c:pt idx="6">
                  <c:v>23.9</c:v>
                </c:pt>
                <c:pt idx="7">
                  <c:v>25.9</c:v>
                </c:pt>
                <c:pt idx="8">
                  <c:v>48.6</c:v>
                </c:pt>
                <c:pt idx="9">
                  <c:v>36.4</c:v>
                </c:pt>
                <c:pt idx="10">
                  <c:v>47.6</c:v>
                </c:pt>
                <c:pt idx="11">
                  <c:v>25.1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'Z-график'!$D$9</c:f>
              <c:strCache>
                <c:ptCount val="1"/>
                <c:pt idx="0">
                  <c:v>Сумма
нарастающим итогом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strRef>
              <c:f>'Z-график'!$A$10:$A$21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xVal>
          <c:yVal>
            <c:numRef>
              <c:f>'Z-график'!$D$10:$D$21</c:f>
              <c:numCache>
                <c:formatCode>General</c:formatCode>
                <c:ptCount val="12"/>
                <c:pt idx="0">
                  <c:v>35.700000000000003</c:v>
                </c:pt>
                <c:pt idx="1">
                  <c:v>45.5</c:v>
                </c:pt>
                <c:pt idx="2">
                  <c:v>61.5</c:v>
                </c:pt>
                <c:pt idx="3">
                  <c:v>82.8</c:v>
                </c:pt>
                <c:pt idx="4">
                  <c:v>97.899999999999991</c:v>
                </c:pt>
                <c:pt idx="5">
                  <c:v>128.69999999999999</c:v>
                </c:pt>
                <c:pt idx="6">
                  <c:v>152.6</c:v>
                </c:pt>
                <c:pt idx="7">
                  <c:v>178.5</c:v>
                </c:pt>
                <c:pt idx="8">
                  <c:v>227.1</c:v>
                </c:pt>
                <c:pt idx="9">
                  <c:v>263.5</c:v>
                </c:pt>
                <c:pt idx="10">
                  <c:v>311.10000000000002</c:v>
                </c:pt>
                <c:pt idx="11">
                  <c:v>336.20000000000005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'Z-график'!$E$9</c:f>
              <c:strCache>
                <c:ptCount val="1"/>
                <c:pt idx="0">
                  <c:v>Скользящая 
сумма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strRef>
              <c:f>'Z-график'!$A$10:$A$21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xVal>
          <c:yVal>
            <c:numRef>
              <c:f>'Z-график'!$E$10:$E$21</c:f>
              <c:numCache>
                <c:formatCode>General</c:formatCode>
                <c:ptCount val="12"/>
                <c:pt idx="0">
                  <c:v>335.69999999999993</c:v>
                </c:pt>
                <c:pt idx="1">
                  <c:v>343.59999999999997</c:v>
                </c:pt>
                <c:pt idx="2">
                  <c:v>342.29999999999995</c:v>
                </c:pt>
                <c:pt idx="3">
                  <c:v>329.40000000000003</c:v>
                </c:pt>
                <c:pt idx="4">
                  <c:v>343.70000000000005</c:v>
                </c:pt>
                <c:pt idx="5">
                  <c:v>324.20000000000005</c:v>
                </c:pt>
                <c:pt idx="6">
                  <c:v>312.10000000000002</c:v>
                </c:pt>
                <c:pt idx="7">
                  <c:v>291.60000000000002</c:v>
                </c:pt>
                <c:pt idx="8">
                  <c:v>316.60000000000002</c:v>
                </c:pt>
                <c:pt idx="9">
                  <c:v>307.10000000000002</c:v>
                </c:pt>
                <c:pt idx="10">
                  <c:v>332.5</c:v>
                </c:pt>
                <c:pt idx="11">
                  <c:v>336.20000000000005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'Z-график'!$F$9</c:f>
              <c:strCache>
                <c:ptCount val="1"/>
                <c:pt idx="0">
                  <c:v>Текущее
целевое 
значение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tar"/>
            <c:size val="7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strRef>
              <c:f>'Z-график'!$A$10:$A$21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xVal>
          <c:yVal>
            <c:numRef>
              <c:f>'Z-график'!$F$10:$F$21</c:f>
              <c:numCache>
                <c:formatCode>0.00</c:formatCode>
                <c:ptCount val="12"/>
                <c:pt idx="0">
                  <c:v>28.016666666666669</c:v>
                </c:pt>
                <c:pt idx="1">
                  <c:v>56.033333333333339</c:v>
                </c:pt>
                <c:pt idx="2">
                  <c:v>84.050000000000011</c:v>
                </c:pt>
                <c:pt idx="3">
                  <c:v>112.06666666666668</c:v>
                </c:pt>
                <c:pt idx="4">
                  <c:v>140.08333333333334</c:v>
                </c:pt>
                <c:pt idx="5">
                  <c:v>168.10000000000002</c:v>
                </c:pt>
                <c:pt idx="6">
                  <c:v>196.1166666666667</c:v>
                </c:pt>
                <c:pt idx="7">
                  <c:v>224.13333333333335</c:v>
                </c:pt>
                <c:pt idx="8">
                  <c:v>252.15</c:v>
                </c:pt>
                <c:pt idx="9">
                  <c:v>280.16666666666669</c:v>
                </c:pt>
                <c:pt idx="10">
                  <c:v>308.18333333333339</c:v>
                </c:pt>
                <c:pt idx="11">
                  <c:v>336.20000000000005</c:v>
                </c:pt>
              </c:numCache>
            </c:numRef>
          </c:yVal>
          <c:smooth val="1"/>
        </c:ser>
        <c:axId val="105711488"/>
        <c:axId val="105730816"/>
      </c:scatterChart>
      <c:valAx>
        <c:axId val="105711488"/>
        <c:scaling>
          <c:orientation val="minMax"/>
          <c:max val="12"/>
          <c:min val="1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Месяцы</a:t>
                </a:r>
              </a:p>
            </c:rich>
          </c:tx>
          <c:layout>
            <c:manualLayout>
              <c:xMode val="edge"/>
              <c:yMode val="edge"/>
              <c:x val="0.33469430606888467"/>
              <c:y val="0.89385592164107974"/>
            </c:manualLayout>
          </c:layout>
          <c:spPr>
            <a:noFill/>
            <a:ln w="25400">
              <a:noFill/>
            </a:ln>
          </c:spPr>
        </c:title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05730816"/>
        <c:crosses val="autoZero"/>
        <c:crossBetween val="midCat"/>
        <c:majorUnit val="1"/>
        <c:minorUnit val="1"/>
      </c:valAx>
      <c:valAx>
        <c:axId val="105730816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0571148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2857207134822433"/>
          <c:y val="0.17318465080133141"/>
          <c:w val="0.25510225507525841"/>
          <c:h val="0.773744189797504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89" r="0.75000000000000089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8</xdr:row>
      <xdr:rowOff>0</xdr:rowOff>
    </xdr:from>
    <xdr:to>
      <xdr:col>19</xdr:col>
      <xdr:colOff>180976</xdr:colOff>
      <xdr:row>22</xdr:row>
      <xdr:rowOff>19050</xdr:rowOff>
    </xdr:to>
    <xdr:graphicFrame macro="">
      <xdr:nvGraphicFramePr>
        <xdr:cNvPr id="1046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6"/>
  <sheetViews>
    <sheetView tabSelected="1" workbookViewId="0">
      <selection activeCell="D32" sqref="D32"/>
    </sheetView>
  </sheetViews>
  <sheetFormatPr defaultRowHeight="12.75"/>
  <cols>
    <col min="1" max="1" width="15.85546875" customWidth="1"/>
    <col min="2" max="2" width="21" customWidth="1"/>
    <col min="3" max="3" width="20.5703125" customWidth="1"/>
    <col min="4" max="5" width="20.42578125" customWidth="1"/>
    <col min="6" max="6" width="19.85546875" customWidth="1"/>
  </cols>
  <sheetData>
    <row r="1" spans="1:14">
      <c r="A1" s="8" t="s">
        <v>16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8" spans="1:14" ht="13.5" thickBot="1">
      <c r="A8" s="1"/>
    </row>
    <row r="9" spans="1:14" ht="57" thickBot="1">
      <c r="A9" s="3" t="s">
        <v>0</v>
      </c>
      <c r="B9" s="3" t="s">
        <v>17</v>
      </c>
      <c r="C9" s="3" t="s">
        <v>18</v>
      </c>
      <c r="D9" s="3" t="s">
        <v>1</v>
      </c>
      <c r="E9" s="3" t="s">
        <v>2</v>
      </c>
      <c r="F9" s="4" t="s">
        <v>15</v>
      </c>
      <c r="I9" s="12"/>
    </row>
    <row r="10" spans="1:14" ht="19.5" thickBot="1">
      <c r="A10" s="5" t="s">
        <v>3</v>
      </c>
      <c r="B10" s="6">
        <v>17.100000000000001</v>
      </c>
      <c r="C10" s="6">
        <v>35.700000000000003</v>
      </c>
      <c r="D10" s="6">
        <f>C10</f>
        <v>35.700000000000003</v>
      </c>
      <c r="E10" s="6">
        <f>SUM(B11:B21,C10)</f>
        <v>335.69999999999993</v>
      </c>
      <c r="F10" s="7">
        <f>C22/12</f>
        <v>28.016666666666669</v>
      </c>
      <c r="I10" s="13"/>
    </row>
    <row r="11" spans="1:14" ht="19.5" thickBot="1">
      <c r="A11" s="5" t="s">
        <v>4</v>
      </c>
      <c r="B11" s="6">
        <v>1.9</v>
      </c>
      <c r="C11" s="6">
        <v>9.8000000000000007</v>
      </c>
      <c r="D11" s="6">
        <f>C11+D10</f>
        <v>45.5</v>
      </c>
      <c r="E11" s="6">
        <f>SUM(B12:B21,C10:C11)</f>
        <v>343.59999999999997</v>
      </c>
      <c r="F11" s="7">
        <f>2*C22/12</f>
        <v>56.033333333333339</v>
      </c>
      <c r="I11" s="13"/>
    </row>
    <row r="12" spans="1:14" ht="19.5" thickBot="1">
      <c r="A12" s="5" t="s">
        <v>5</v>
      </c>
      <c r="B12" s="6">
        <v>17.3</v>
      </c>
      <c r="C12" s="6">
        <v>16</v>
      </c>
      <c r="D12" s="6">
        <f t="shared" ref="D12:D21" si="0">C12+D11</f>
        <v>61.5</v>
      </c>
      <c r="E12" s="6">
        <f>SUM(B13:B21,C10:C12)</f>
        <v>342.29999999999995</v>
      </c>
      <c r="F12" s="7">
        <f>3*C22/12</f>
        <v>84.050000000000011</v>
      </c>
      <c r="I12" s="13"/>
    </row>
    <row r="13" spans="1:14" ht="19.5" thickBot="1">
      <c r="A13" s="5" t="s">
        <v>6</v>
      </c>
      <c r="B13" s="6">
        <v>34.200000000000003</v>
      </c>
      <c r="C13" s="6">
        <v>21.3</v>
      </c>
      <c r="D13" s="6">
        <f t="shared" si="0"/>
        <v>82.8</v>
      </c>
      <c r="E13" s="6">
        <f>SUM(B14:B21,C10:C13)</f>
        <v>329.40000000000003</v>
      </c>
      <c r="F13" s="7">
        <f>4*C22/12</f>
        <v>112.06666666666668</v>
      </c>
      <c r="I13" s="13"/>
    </row>
    <row r="14" spans="1:14" ht="19.5" thickBot="1">
      <c r="A14" s="5" t="s">
        <v>7</v>
      </c>
      <c r="B14" s="6">
        <v>0.8</v>
      </c>
      <c r="C14" s="6">
        <v>15.1</v>
      </c>
      <c r="D14" s="6">
        <f t="shared" si="0"/>
        <v>97.899999999999991</v>
      </c>
      <c r="E14" s="6">
        <f>SUM(B15:B21,C10:C14)</f>
        <v>343.70000000000005</v>
      </c>
      <c r="F14" s="7">
        <f>5*C22/12</f>
        <v>140.08333333333334</v>
      </c>
      <c r="I14" s="13"/>
    </row>
    <row r="15" spans="1:14" ht="19.5" thickBot="1">
      <c r="A15" s="5" t="s">
        <v>8</v>
      </c>
      <c r="B15" s="6">
        <v>50.3</v>
      </c>
      <c r="C15" s="6">
        <v>30.8</v>
      </c>
      <c r="D15" s="6">
        <f t="shared" si="0"/>
        <v>128.69999999999999</v>
      </c>
      <c r="E15" s="6">
        <f>SUM(B16:B21,C10:C15)</f>
        <v>324.20000000000005</v>
      </c>
      <c r="F15" s="7">
        <f>6*C22/12</f>
        <v>168.10000000000002</v>
      </c>
      <c r="I15" s="13"/>
    </row>
    <row r="16" spans="1:14" ht="19.5" thickBot="1">
      <c r="A16" s="5" t="s">
        <v>9</v>
      </c>
      <c r="B16" s="6">
        <v>36</v>
      </c>
      <c r="C16" s="6">
        <v>23.9</v>
      </c>
      <c r="D16" s="6">
        <f t="shared" si="0"/>
        <v>152.6</v>
      </c>
      <c r="E16" s="6">
        <f>SUM(B17:B21,C10:C16)</f>
        <v>312.10000000000002</v>
      </c>
      <c r="F16" s="7">
        <f>7*C22/12</f>
        <v>196.1166666666667</v>
      </c>
      <c r="I16" s="13"/>
    </row>
    <row r="17" spans="1:9" ht="19.5" thickBot="1">
      <c r="A17" s="5" t="s">
        <v>10</v>
      </c>
      <c r="B17" s="6">
        <v>46.4</v>
      </c>
      <c r="C17" s="6">
        <v>25.9</v>
      </c>
      <c r="D17" s="6">
        <f t="shared" si="0"/>
        <v>178.5</v>
      </c>
      <c r="E17" s="6">
        <f>SUM(B18:B21,C10:C17)</f>
        <v>291.60000000000002</v>
      </c>
      <c r="F17" s="7">
        <f>8*C22/12</f>
        <v>224.13333333333335</v>
      </c>
      <c r="I17" s="13"/>
    </row>
    <row r="18" spans="1:9" ht="19.5" thickBot="1">
      <c r="A18" s="5" t="s">
        <v>11</v>
      </c>
      <c r="B18" s="6">
        <v>23.6</v>
      </c>
      <c r="C18" s="6">
        <v>48.6</v>
      </c>
      <c r="D18" s="6">
        <f t="shared" si="0"/>
        <v>227.1</v>
      </c>
      <c r="E18" s="6">
        <f>SUM(B19:B21,C10:C18)</f>
        <v>316.60000000000002</v>
      </c>
      <c r="F18" s="7">
        <f>9*C22/12</f>
        <v>252.15</v>
      </c>
      <c r="I18" s="13"/>
    </row>
    <row r="19" spans="1:9" ht="19.5" thickBot="1">
      <c r="A19" s="5" t="s">
        <v>12</v>
      </c>
      <c r="B19" s="6">
        <v>45.9</v>
      </c>
      <c r="C19" s="6">
        <v>36.4</v>
      </c>
      <c r="D19" s="6">
        <f t="shared" si="0"/>
        <v>263.5</v>
      </c>
      <c r="E19" s="6">
        <f>SUM(B20:B21,C10:C19)</f>
        <v>307.10000000000002</v>
      </c>
      <c r="F19" s="7">
        <f>10*C22/12</f>
        <v>280.16666666666669</v>
      </c>
      <c r="I19" s="13"/>
    </row>
    <row r="20" spans="1:9" ht="19.5" thickBot="1">
      <c r="A20" s="5" t="s">
        <v>13</v>
      </c>
      <c r="B20" s="6">
        <v>22.2</v>
      </c>
      <c r="C20" s="6">
        <v>47.6</v>
      </c>
      <c r="D20" s="6">
        <f t="shared" si="0"/>
        <v>311.10000000000002</v>
      </c>
      <c r="E20" s="6">
        <f>SUM(B21,C10:C20)</f>
        <v>332.5</v>
      </c>
      <c r="F20" s="7">
        <f>11*C22/12</f>
        <v>308.18333333333339</v>
      </c>
      <c r="I20" s="13"/>
    </row>
    <row r="21" spans="1:9" ht="19.5" thickBot="1">
      <c r="A21" s="5" t="s">
        <v>14</v>
      </c>
      <c r="B21" s="6">
        <v>21.4</v>
      </c>
      <c r="C21" s="6">
        <v>25.1</v>
      </c>
      <c r="D21" s="6">
        <f t="shared" si="0"/>
        <v>336.20000000000005</v>
      </c>
      <c r="E21" s="6">
        <f>C22</f>
        <v>336.20000000000005</v>
      </c>
      <c r="F21" s="7">
        <f>12*C22/12</f>
        <v>336.20000000000005</v>
      </c>
      <c r="I21" s="13"/>
    </row>
    <row r="22" spans="1:9" ht="18.75">
      <c r="A22" s="9" t="s">
        <v>19</v>
      </c>
      <c r="B22" s="10">
        <f>SUM(B10:B21)</f>
        <v>317.09999999999997</v>
      </c>
      <c r="C22" s="10">
        <f>SUM(C10:C21)</f>
        <v>336.20000000000005</v>
      </c>
      <c r="D22" s="10">
        <f>D10</f>
        <v>35.700000000000003</v>
      </c>
      <c r="E22" s="14">
        <f>E10</f>
        <v>335.69999999999993</v>
      </c>
      <c r="F22" s="11">
        <f>F10</f>
        <v>28.016666666666669</v>
      </c>
    </row>
    <row r="25" spans="1:9">
      <c r="A25" s="2"/>
      <c r="B25" s="2"/>
      <c r="C25" s="2"/>
      <c r="D25" s="2"/>
      <c r="E25" s="2"/>
      <c r="F25" s="2"/>
      <c r="G25" s="2"/>
    </row>
    <row r="26" spans="1:9">
      <c r="A26" s="2"/>
      <c r="B26" s="2"/>
      <c r="C26" s="2"/>
      <c r="D26" s="2"/>
      <c r="E26" s="2"/>
      <c r="F26" s="2"/>
      <c r="G26" s="2"/>
    </row>
    <row r="27" spans="1:9">
      <c r="A27" s="2"/>
      <c r="B27" s="2"/>
      <c r="C27" s="2"/>
      <c r="D27" s="2"/>
      <c r="E27" s="2"/>
      <c r="F27" s="2"/>
      <c r="G27" s="2"/>
    </row>
    <row r="28" spans="1:9">
      <c r="A28" s="2"/>
      <c r="B28" s="2"/>
      <c r="C28" s="2"/>
      <c r="D28" s="2"/>
      <c r="E28" s="2"/>
      <c r="F28" s="2"/>
      <c r="G28" s="2"/>
    </row>
    <row r="29" spans="1:9">
      <c r="A29" s="2"/>
      <c r="B29" s="2"/>
      <c r="C29" s="2"/>
      <c r="D29" s="2"/>
      <c r="E29" s="2"/>
      <c r="F29" s="2"/>
      <c r="G29" s="2"/>
    </row>
    <row r="30" spans="1:9">
      <c r="A30" s="2"/>
      <c r="B30" s="2"/>
      <c r="C30" s="2"/>
      <c r="D30" s="2"/>
      <c r="E30" s="2"/>
      <c r="F30" s="2"/>
      <c r="G30" s="2"/>
    </row>
    <row r="31" spans="1:9">
      <c r="A31" s="2"/>
      <c r="B31" s="2"/>
      <c r="C31" s="2"/>
      <c r="D31" s="2"/>
      <c r="E31" s="2"/>
      <c r="F31" s="2"/>
      <c r="G31" s="2"/>
    </row>
    <row r="32" spans="1:9">
      <c r="A32" s="2"/>
      <c r="B32" s="2"/>
      <c r="C32" s="2"/>
      <c r="D32" s="2"/>
      <c r="E32" s="2"/>
      <c r="F32" s="2"/>
      <c r="G32" s="2"/>
    </row>
    <row r="33" spans="1:7">
      <c r="A33" s="2"/>
      <c r="B33" s="2"/>
      <c r="C33" s="2"/>
      <c r="D33" s="2"/>
      <c r="E33" s="2"/>
      <c r="F33" s="2"/>
      <c r="G33" s="2"/>
    </row>
    <row r="34" spans="1:7">
      <c r="A34" s="2"/>
      <c r="B34" s="2"/>
      <c r="C34" s="2"/>
      <c r="D34" s="2"/>
      <c r="E34" s="2"/>
      <c r="F34" s="2"/>
      <c r="G34" s="2"/>
    </row>
    <row r="35" spans="1:7">
      <c r="A35" s="2"/>
      <c r="B35" s="2"/>
      <c r="C35" s="2"/>
      <c r="D35" s="2"/>
      <c r="E35" s="2"/>
      <c r="F35" s="2"/>
      <c r="G35" s="2"/>
    </row>
    <row r="36" spans="1:7">
      <c r="A36" s="2"/>
      <c r="B36" s="2"/>
      <c r="C36" s="2"/>
      <c r="D36" s="2"/>
      <c r="E36" s="2"/>
      <c r="F36" s="2"/>
      <c r="G36" s="2"/>
    </row>
  </sheetData>
  <mergeCells count="1">
    <mergeCell ref="A1:N4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Z-график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VIT</cp:lastModifiedBy>
  <dcterms:created xsi:type="dcterms:W3CDTF">1996-10-08T23:32:33Z</dcterms:created>
  <dcterms:modified xsi:type="dcterms:W3CDTF">2017-02-04T10:46:17Z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783931067</vt:i4>
  </property>
  <property fmtid="{D5CDD505-2E9C-101B-9397-08002B2CF9AE}" pid="3" name="_NewReviewCycle">
    <vt:lpwstr/>
  </property>
  <property fmtid="{D5CDD505-2E9C-101B-9397-08002B2CF9AE}" pid="4" name="_EmailSubject">
    <vt:lpwstr>От ЭР для графика отказы</vt:lpwstr>
  </property>
  <property fmtid="{D5CDD505-2E9C-101B-9397-08002B2CF9AE}" pid="5" name="_AuthorEmail">
    <vt:lpwstr>di-MartynovaMV@nrr.rzd</vt:lpwstr>
  </property>
  <property fmtid="{D5CDD505-2E9C-101B-9397-08002B2CF9AE}" pid="6" name="_AuthorEmailDisplayName">
    <vt:lpwstr>Мартынова Марина Васильевна</vt:lpwstr>
  </property>
  <property fmtid="{D5CDD505-2E9C-101B-9397-08002B2CF9AE}" pid="7" name="_PreviousAdHocReviewCycleID">
    <vt:i4>-2081090022</vt:i4>
  </property>
  <property fmtid="{D5CDD505-2E9C-101B-9397-08002B2CF9AE}" pid="8" name="_ReviewingToolsShownOnce">
    <vt:lpwstr/>
  </property>
</Properties>
</file>