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wsf-101_yar\users$\andronovama\Desktop\"/>
    </mc:Choice>
  </mc:AlternateContent>
  <bookViews>
    <workbookView xWindow="0" yWindow="0" windowWidth="28800" windowHeight="12435"/>
  </bookViews>
  <sheets>
    <sheet name="постпродажное_обслуживание" sheetId="1" r:id="rId1"/>
  </sheets>
  <externalReferences>
    <externalReference r:id="rId2"/>
  </externalReferences>
  <definedNames>
    <definedName name="вид_п">[1]!Таблица9[вид претензии]</definedName>
    <definedName name="Вид_устранения">[1]Списки!$B$40:$B$41</definedName>
    <definedName name="сп_адр_объекта">[1]Списки!$I$5:$I$15</definedName>
    <definedName name="т_дата">[1]Списки!$E$2</definedName>
  </definedNames>
  <calcPr calcId="152511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0" i="1" l="1"/>
  <c r="C300" i="1"/>
  <c r="D299" i="1"/>
  <c r="C299" i="1"/>
  <c r="D298" i="1"/>
  <c r="H298" i="1" s="1"/>
  <c r="C298" i="1"/>
  <c r="I297" i="1"/>
  <c r="J297" i="1" s="1"/>
  <c r="K297" i="1" s="1"/>
  <c r="E297" i="1"/>
  <c r="F297" i="1" s="1"/>
  <c r="G297" i="1" s="1"/>
  <c r="D297" i="1"/>
  <c r="H297" i="1" s="1"/>
  <c r="C297" i="1"/>
  <c r="D296" i="1"/>
  <c r="C296" i="1"/>
  <c r="D295" i="1"/>
  <c r="C295" i="1"/>
  <c r="D294" i="1"/>
  <c r="H294" i="1" s="1"/>
  <c r="C294" i="1"/>
  <c r="D293" i="1"/>
  <c r="C293" i="1"/>
  <c r="D292" i="1"/>
  <c r="C292" i="1"/>
  <c r="D291" i="1"/>
  <c r="I291" i="1" s="1"/>
  <c r="J291" i="1" s="1"/>
  <c r="K291" i="1" s="1"/>
  <c r="C291" i="1"/>
  <c r="D290" i="1"/>
  <c r="H290" i="1" s="1"/>
  <c r="C290" i="1"/>
  <c r="D289" i="1"/>
  <c r="C289" i="1"/>
  <c r="I288" i="1"/>
  <c r="J288" i="1" s="1"/>
  <c r="K288" i="1" s="1"/>
  <c r="E288" i="1"/>
  <c r="F288" i="1" s="1"/>
  <c r="G288" i="1" s="1"/>
  <c r="D288" i="1"/>
  <c r="H288" i="1" s="1"/>
  <c r="C288" i="1"/>
  <c r="D287" i="1"/>
  <c r="I287" i="1" s="1"/>
  <c r="J287" i="1" s="1"/>
  <c r="K287" i="1" s="1"/>
  <c r="C287" i="1"/>
  <c r="D286" i="1"/>
  <c r="H286" i="1" s="1"/>
  <c r="C286" i="1"/>
  <c r="D285" i="1"/>
  <c r="C285" i="1"/>
  <c r="D284" i="1"/>
  <c r="C284" i="1"/>
  <c r="D283" i="1"/>
  <c r="C283" i="1"/>
  <c r="D282" i="1"/>
  <c r="H282" i="1" s="1"/>
  <c r="C282" i="1"/>
  <c r="D281" i="1"/>
  <c r="C281" i="1"/>
  <c r="D280" i="1"/>
  <c r="E280" i="1" s="1"/>
  <c r="F280" i="1" s="1"/>
  <c r="G280" i="1" s="1"/>
  <c r="C280" i="1"/>
  <c r="D279" i="1"/>
  <c r="C279" i="1"/>
  <c r="D278" i="1"/>
  <c r="H278" i="1" s="1"/>
  <c r="C278" i="1"/>
  <c r="D277" i="1"/>
  <c r="C277" i="1"/>
  <c r="D276" i="1"/>
  <c r="E276" i="1" s="1"/>
  <c r="F276" i="1" s="1"/>
  <c r="G276" i="1" s="1"/>
  <c r="C276" i="1"/>
  <c r="D275" i="1"/>
  <c r="I275" i="1" s="1"/>
  <c r="J275" i="1" s="1"/>
  <c r="K275" i="1" s="1"/>
  <c r="C275" i="1"/>
  <c r="H274" i="1"/>
  <c r="D274" i="1"/>
  <c r="C274" i="1"/>
  <c r="D273" i="1"/>
  <c r="H273" i="1" s="1"/>
  <c r="C273" i="1"/>
  <c r="D272" i="1"/>
  <c r="C272" i="1"/>
  <c r="D271" i="1"/>
  <c r="I271" i="1" s="1"/>
  <c r="J271" i="1" s="1"/>
  <c r="K271" i="1" s="1"/>
  <c r="C271" i="1"/>
  <c r="D270" i="1"/>
  <c r="H270" i="1" s="1"/>
  <c r="C270" i="1"/>
  <c r="D269" i="1"/>
  <c r="C269" i="1"/>
  <c r="D268" i="1"/>
  <c r="E268" i="1" s="1"/>
  <c r="F268" i="1" s="1"/>
  <c r="G268" i="1" s="1"/>
  <c r="C268" i="1"/>
  <c r="D267" i="1"/>
  <c r="C267" i="1"/>
  <c r="D266" i="1"/>
  <c r="H266" i="1" s="1"/>
  <c r="C266" i="1"/>
  <c r="D265" i="1"/>
  <c r="E265" i="1" s="1"/>
  <c r="F265" i="1" s="1"/>
  <c r="G265" i="1" s="1"/>
  <c r="C265" i="1"/>
  <c r="D264" i="1"/>
  <c r="C264" i="1"/>
  <c r="D263" i="1"/>
  <c r="C263" i="1"/>
  <c r="D262" i="1"/>
  <c r="C262" i="1"/>
  <c r="D261" i="1"/>
  <c r="C261" i="1"/>
  <c r="D260" i="1"/>
  <c r="I260" i="1" s="1"/>
  <c r="J260" i="1" s="1"/>
  <c r="K260" i="1" s="1"/>
  <c r="C260" i="1"/>
  <c r="D259" i="1"/>
  <c r="E259" i="1" s="1"/>
  <c r="F259" i="1" s="1"/>
  <c r="G259" i="1" s="1"/>
  <c r="C259" i="1"/>
  <c r="D258" i="1"/>
  <c r="I258" i="1" s="1"/>
  <c r="J258" i="1" s="1"/>
  <c r="K258" i="1" s="1"/>
  <c r="C258" i="1"/>
  <c r="H257" i="1"/>
  <c r="D257" i="1"/>
  <c r="C257" i="1"/>
  <c r="D256" i="1"/>
  <c r="I256" i="1" s="1"/>
  <c r="J256" i="1" s="1"/>
  <c r="K256" i="1" s="1"/>
  <c r="C256" i="1"/>
  <c r="D255" i="1"/>
  <c r="C255" i="1"/>
  <c r="D254" i="1"/>
  <c r="C254" i="1"/>
  <c r="D253" i="1"/>
  <c r="C253" i="1"/>
  <c r="D252" i="1"/>
  <c r="C252" i="1"/>
  <c r="D251" i="1"/>
  <c r="C251" i="1"/>
  <c r="D250" i="1"/>
  <c r="C250" i="1"/>
  <c r="D249" i="1"/>
  <c r="C249" i="1"/>
  <c r="D248" i="1"/>
  <c r="I248" i="1" s="1"/>
  <c r="J248" i="1" s="1"/>
  <c r="K248" i="1" s="1"/>
  <c r="C248" i="1"/>
  <c r="D247" i="1"/>
  <c r="E247" i="1" s="1"/>
  <c r="F247" i="1" s="1"/>
  <c r="G247" i="1" s="1"/>
  <c r="C247" i="1"/>
  <c r="D246" i="1"/>
  <c r="C246" i="1"/>
  <c r="D245" i="1"/>
  <c r="C245" i="1"/>
  <c r="D244" i="1"/>
  <c r="H244" i="1" s="1"/>
  <c r="C244" i="1"/>
  <c r="D243" i="1"/>
  <c r="C243" i="1"/>
  <c r="E242" i="1"/>
  <c r="F242" i="1" s="1"/>
  <c r="G242" i="1" s="1"/>
  <c r="D242" i="1"/>
  <c r="C242" i="1"/>
  <c r="D241" i="1"/>
  <c r="C241" i="1"/>
  <c r="D240" i="1"/>
  <c r="H240" i="1" s="1"/>
  <c r="C240" i="1"/>
  <c r="D239" i="1"/>
  <c r="C239" i="1"/>
  <c r="D238" i="1"/>
  <c r="E238" i="1" s="1"/>
  <c r="F238" i="1" s="1"/>
  <c r="G238" i="1" s="1"/>
  <c r="C238" i="1"/>
  <c r="D237" i="1"/>
  <c r="I237" i="1" s="1"/>
  <c r="J237" i="1" s="1"/>
  <c r="K237" i="1" s="1"/>
  <c r="C237" i="1"/>
  <c r="D236" i="1"/>
  <c r="H236" i="1" s="1"/>
  <c r="C236" i="1"/>
  <c r="D235" i="1"/>
  <c r="C235" i="1"/>
  <c r="I234" i="1"/>
  <c r="J234" i="1" s="1"/>
  <c r="K234" i="1" s="1"/>
  <c r="D234" i="1"/>
  <c r="H234" i="1" s="1"/>
  <c r="C234" i="1"/>
  <c r="I233" i="1"/>
  <c r="J233" i="1" s="1"/>
  <c r="K233" i="1" s="1"/>
  <c r="D233" i="1"/>
  <c r="C233" i="1"/>
  <c r="D232" i="1"/>
  <c r="H232" i="1" s="1"/>
  <c r="C232" i="1"/>
  <c r="D231" i="1"/>
  <c r="C231" i="1"/>
  <c r="D230" i="1"/>
  <c r="C230" i="1"/>
  <c r="D229" i="1"/>
  <c r="C229" i="1"/>
  <c r="D228" i="1"/>
  <c r="H228" i="1" s="1"/>
  <c r="C228" i="1"/>
  <c r="D227" i="1"/>
  <c r="C227" i="1"/>
  <c r="D226" i="1"/>
  <c r="C226" i="1"/>
  <c r="D225" i="1"/>
  <c r="C225" i="1"/>
  <c r="D224" i="1"/>
  <c r="H224" i="1" s="1"/>
  <c r="C224" i="1"/>
  <c r="D223" i="1"/>
  <c r="C223" i="1"/>
  <c r="D222" i="1"/>
  <c r="I222" i="1" s="1"/>
  <c r="J222" i="1" s="1"/>
  <c r="C222" i="1"/>
  <c r="D221" i="1"/>
  <c r="C221" i="1"/>
  <c r="D220" i="1"/>
  <c r="H220" i="1" s="1"/>
  <c r="C220" i="1"/>
  <c r="I219" i="1"/>
  <c r="J219" i="1" s="1"/>
  <c r="D219" i="1"/>
  <c r="C219" i="1"/>
  <c r="D218" i="1"/>
  <c r="E218" i="1" s="1"/>
  <c r="F218" i="1" s="1"/>
  <c r="G218" i="1" s="1"/>
  <c r="C218" i="1"/>
  <c r="D217" i="1"/>
  <c r="C217" i="1"/>
  <c r="D216" i="1"/>
  <c r="H216" i="1" s="1"/>
  <c r="C216" i="1"/>
  <c r="D215" i="1"/>
  <c r="C215" i="1"/>
  <c r="D214" i="1"/>
  <c r="E214" i="1" s="1"/>
  <c r="F214" i="1" s="1"/>
  <c r="G214" i="1" s="1"/>
  <c r="C214" i="1"/>
  <c r="D213" i="1"/>
  <c r="C213" i="1"/>
  <c r="D212" i="1"/>
  <c r="C212" i="1"/>
  <c r="D211" i="1"/>
  <c r="C211" i="1"/>
  <c r="D210" i="1"/>
  <c r="C210" i="1"/>
  <c r="D209" i="1"/>
  <c r="C209" i="1"/>
  <c r="D208" i="1"/>
  <c r="C208" i="1"/>
  <c r="E207" i="1"/>
  <c r="F207" i="1" s="1"/>
  <c r="G207" i="1" s="1"/>
  <c r="D207" i="1"/>
  <c r="C207" i="1"/>
  <c r="J206" i="1"/>
  <c r="D206" i="1"/>
  <c r="I206" i="1" s="1"/>
  <c r="C206" i="1"/>
  <c r="H205" i="1"/>
  <c r="D205" i="1"/>
  <c r="I205" i="1" s="1"/>
  <c r="J205" i="1" s="1"/>
  <c r="C205" i="1"/>
  <c r="D204" i="1"/>
  <c r="H204" i="1" s="1"/>
  <c r="C204" i="1"/>
  <c r="D203" i="1"/>
  <c r="C203" i="1"/>
  <c r="D202" i="1"/>
  <c r="I202" i="1" s="1"/>
  <c r="J202" i="1" s="1"/>
  <c r="C202" i="1"/>
  <c r="D201" i="1"/>
  <c r="H201" i="1" s="1"/>
  <c r="C201" i="1"/>
  <c r="D200" i="1"/>
  <c r="C200" i="1"/>
  <c r="D199" i="1"/>
  <c r="H199" i="1" s="1"/>
  <c r="C199" i="1"/>
  <c r="D198" i="1"/>
  <c r="C198" i="1"/>
  <c r="D197" i="1"/>
  <c r="I197" i="1" s="1"/>
  <c r="J197" i="1" s="1"/>
  <c r="C197" i="1"/>
  <c r="D196" i="1"/>
  <c r="H196" i="1" s="1"/>
  <c r="C196" i="1"/>
  <c r="D195" i="1"/>
  <c r="C195" i="1"/>
  <c r="D194" i="1"/>
  <c r="C194" i="1"/>
  <c r="D193" i="1"/>
  <c r="C193" i="1"/>
  <c r="D192" i="1"/>
  <c r="H192" i="1" s="1"/>
  <c r="C192" i="1"/>
  <c r="D191" i="1"/>
  <c r="E191" i="1" s="1"/>
  <c r="F191" i="1" s="1"/>
  <c r="G191" i="1" s="1"/>
  <c r="C191" i="1"/>
  <c r="D190" i="1"/>
  <c r="E190" i="1" s="1"/>
  <c r="F190" i="1" s="1"/>
  <c r="G190" i="1" s="1"/>
  <c r="C190" i="1"/>
  <c r="D189" i="1"/>
  <c r="C189" i="1"/>
  <c r="D188" i="1"/>
  <c r="H188" i="1" s="1"/>
  <c r="C188" i="1"/>
  <c r="D187" i="1"/>
  <c r="C187" i="1"/>
  <c r="D186" i="1"/>
  <c r="C186" i="1"/>
  <c r="D185" i="1"/>
  <c r="C185" i="1"/>
  <c r="D184" i="1"/>
  <c r="H184" i="1" s="1"/>
  <c r="C184" i="1"/>
  <c r="D183" i="1"/>
  <c r="H183" i="1" s="1"/>
  <c r="C183" i="1"/>
  <c r="D182" i="1"/>
  <c r="I182" i="1" s="1"/>
  <c r="J182" i="1" s="1"/>
  <c r="C182" i="1"/>
  <c r="D181" i="1"/>
  <c r="C181" i="1"/>
  <c r="D180" i="1"/>
  <c r="C180" i="1"/>
  <c r="I179" i="1"/>
  <c r="J179" i="1" s="1"/>
  <c r="D179" i="1"/>
  <c r="C179" i="1"/>
  <c r="D178" i="1"/>
  <c r="E178" i="1" s="1"/>
  <c r="F178" i="1" s="1"/>
  <c r="G178" i="1" s="1"/>
  <c r="C178" i="1"/>
  <c r="D177" i="1"/>
  <c r="I177" i="1" s="1"/>
  <c r="J177" i="1" s="1"/>
  <c r="C177" i="1"/>
  <c r="D176" i="1"/>
  <c r="H176" i="1" s="1"/>
  <c r="C176" i="1"/>
  <c r="D175" i="1"/>
  <c r="C175" i="1"/>
  <c r="D174" i="1"/>
  <c r="E174" i="1" s="1"/>
  <c r="F174" i="1" s="1"/>
  <c r="G174" i="1" s="1"/>
  <c r="C174" i="1"/>
  <c r="D173" i="1"/>
  <c r="E173" i="1" s="1"/>
  <c r="F173" i="1" s="1"/>
  <c r="G173" i="1" s="1"/>
  <c r="C173" i="1"/>
  <c r="H172" i="1"/>
  <c r="D172" i="1"/>
  <c r="C172" i="1"/>
  <c r="I171" i="1"/>
  <c r="J171" i="1" s="1"/>
  <c r="D171" i="1"/>
  <c r="H171" i="1" s="1"/>
  <c r="C171" i="1"/>
  <c r="D170" i="1"/>
  <c r="H170" i="1" s="1"/>
  <c r="C170" i="1"/>
  <c r="D169" i="1"/>
  <c r="C169" i="1"/>
  <c r="D168" i="1"/>
  <c r="H168" i="1" s="1"/>
  <c r="C168" i="1"/>
  <c r="D167" i="1"/>
  <c r="H167" i="1" s="1"/>
  <c r="C167" i="1"/>
  <c r="D166" i="1"/>
  <c r="I166" i="1" s="1"/>
  <c r="J166" i="1" s="1"/>
  <c r="C166" i="1"/>
  <c r="E165" i="1"/>
  <c r="F165" i="1" s="1"/>
  <c r="G165" i="1" s="1"/>
  <c r="D165" i="1"/>
  <c r="H165" i="1" s="1"/>
  <c r="C165" i="1"/>
  <c r="D164" i="1"/>
  <c r="C164" i="1"/>
  <c r="D163" i="1"/>
  <c r="E163" i="1" s="1"/>
  <c r="F163" i="1" s="1"/>
  <c r="G163" i="1" s="1"/>
  <c r="C163" i="1"/>
  <c r="D162" i="1"/>
  <c r="E162" i="1" s="1"/>
  <c r="F162" i="1" s="1"/>
  <c r="G162" i="1" s="1"/>
  <c r="C162" i="1"/>
  <c r="D161" i="1"/>
  <c r="C161" i="1"/>
  <c r="D160" i="1"/>
  <c r="H160" i="1" s="1"/>
  <c r="C160" i="1"/>
  <c r="D159" i="1"/>
  <c r="C159" i="1"/>
  <c r="D158" i="1"/>
  <c r="C158" i="1"/>
  <c r="I157" i="1"/>
  <c r="J157" i="1" s="1"/>
  <c r="H157" i="1"/>
  <c r="D157" i="1"/>
  <c r="E157" i="1" s="1"/>
  <c r="F157" i="1" s="1"/>
  <c r="G157" i="1" s="1"/>
  <c r="C157" i="1"/>
  <c r="D156" i="1"/>
  <c r="H156" i="1" s="1"/>
  <c r="C156" i="1"/>
  <c r="I155" i="1"/>
  <c r="J155" i="1" s="1"/>
  <c r="E155" i="1"/>
  <c r="F155" i="1" s="1"/>
  <c r="G155" i="1" s="1"/>
  <c r="D155" i="1"/>
  <c r="H155" i="1" s="1"/>
  <c r="C155" i="1"/>
  <c r="D154" i="1"/>
  <c r="I154" i="1" s="1"/>
  <c r="J154" i="1" s="1"/>
  <c r="C154" i="1"/>
  <c r="D153" i="1"/>
  <c r="H153" i="1" s="1"/>
  <c r="C153" i="1"/>
  <c r="D152" i="1"/>
  <c r="H152" i="1" s="1"/>
  <c r="C152" i="1"/>
  <c r="D151" i="1"/>
  <c r="I151" i="1" s="1"/>
  <c r="J151" i="1" s="1"/>
  <c r="C151" i="1"/>
  <c r="D150" i="1"/>
  <c r="C150" i="1"/>
  <c r="D149" i="1"/>
  <c r="H149" i="1" s="1"/>
  <c r="C149" i="1"/>
  <c r="D148" i="1"/>
  <c r="C148" i="1"/>
  <c r="F147" i="1"/>
  <c r="G147" i="1" s="1"/>
  <c r="E147" i="1"/>
  <c r="D147" i="1"/>
  <c r="H147" i="1" s="1"/>
  <c r="C147" i="1"/>
  <c r="D146" i="1"/>
  <c r="C146" i="1"/>
  <c r="D145" i="1"/>
  <c r="H145" i="1" s="1"/>
  <c r="C145" i="1"/>
  <c r="D144" i="1"/>
  <c r="C144" i="1"/>
  <c r="I143" i="1"/>
  <c r="J143" i="1" s="1"/>
  <c r="E143" i="1"/>
  <c r="F143" i="1" s="1"/>
  <c r="G143" i="1" s="1"/>
  <c r="D143" i="1"/>
  <c r="H143" i="1" s="1"/>
  <c r="C143" i="1"/>
  <c r="D142" i="1"/>
  <c r="C142" i="1"/>
  <c r="D141" i="1"/>
  <c r="E141" i="1" s="1"/>
  <c r="F141" i="1" s="1"/>
  <c r="G141" i="1" s="1"/>
  <c r="C141" i="1"/>
  <c r="D140" i="1"/>
  <c r="C140" i="1"/>
  <c r="I139" i="1"/>
  <c r="J139" i="1" s="1"/>
  <c r="E139" i="1"/>
  <c r="F139" i="1" s="1"/>
  <c r="G139" i="1" s="1"/>
  <c r="D139" i="1"/>
  <c r="H139" i="1" s="1"/>
  <c r="C139" i="1"/>
  <c r="E138" i="1"/>
  <c r="F138" i="1" s="1"/>
  <c r="G138" i="1" s="1"/>
  <c r="D138" i="1"/>
  <c r="H138" i="1" s="1"/>
  <c r="C138" i="1"/>
  <c r="D137" i="1"/>
  <c r="H137" i="1" s="1"/>
  <c r="C137" i="1"/>
  <c r="D136" i="1"/>
  <c r="H136" i="1" s="1"/>
  <c r="C136" i="1"/>
  <c r="D135" i="1"/>
  <c r="C135" i="1"/>
  <c r="D134" i="1"/>
  <c r="I134" i="1" s="1"/>
  <c r="J134" i="1" s="1"/>
  <c r="C134" i="1"/>
  <c r="D133" i="1"/>
  <c r="C133" i="1"/>
  <c r="D132" i="1"/>
  <c r="C132" i="1"/>
  <c r="D131" i="1"/>
  <c r="C131" i="1"/>
  <c r="D130" i="1"/>
  <c r="C130" i="1"/>
  <c r="D129" i="1"/>
  <c r="C129" i="1"/>
  <c r="D128" i="1"/>
  <c r="H128" i="1" s="1"/>
  <c r="C128" i="1"/>
  <c r="D127" i="1"/>
  <c r="C127" i="1"/>
  <c r="D126" i="1"/>
  <c r="C126" i="1"/>
  <c r="G125" i="1"/>
  <c r="D125" i="1"/>
  <c r="E125" i="1" s="1"/>
  <c r="F125" i="1" s="1"/>
  <c r="C125" i="1"/>
  <c r="D124" i="1"/>
  <c r="H124" i="1" s="1"/>
  <c r="C124" i="1"/>
  <c r="D123" i="1"/>
  <c r="C123" i="1"/>
  <c r="D122" i="1"/>
  <c r="C122" i="1"/>
  <c r="D121" i="1"/>
  <c r="I121" i="1" s="1"/>
  <c r="J121" i="1" s="1"/>
  <c r="C121" i="1"/>
  <c r="D120" i="1"/>
  <c r="H120" i="1" s="1"/>
  <c r="C120" i="1"/>
  <c r="D119" i="1"/>
  <c r="I119" i="1" s="1"/>
  <c r="J119" i="1" s="1"/>
  <c r="C119" i="1"/>
  <c r="D118" i="1"/>
  <c r="C118" i="1"/>
  <c r="D117" i="1"/>
  <c r="C117" i="1"/>
  <c r="D116" i="1"/>
  <c r="C116" i="1"/>
  <c r="I115" i="1"/>
  <c r="J115" i="1" s="1"/>
  <c r="E115" i="1"/>
  <c r="F115" i="1" s="1"/>
  <c r="G115" i="1" s="1"/>
  <c r="D115" i="1"/>
  <c r="H115" i="1" s="1"/>
  <c r="C115" i="1"/>
  <c r="D114" i="1"/>
  <c r="E114" i="1" s="1"/>
  <c r="F114" i="1" s="1"/>
  <c r="G114" i="1" s="1"/>
  <c r="C114" i="1"/>
  <c r="D113" i="1"/>
  <c r="I113" i="1" s="1"/>
  <c r="J113" i="1" s="1"/>
  <c r="C113" i="1"/>
  <c r="D112" i="1"/>
  <c r="H112" i="1" s="1"/>
  <c r="C112" i="1"/>
  <c r="D111" i="1"/>
  <c r="C111" i="1"/>
  <c r="H110" i="1"/>
  <c r="D110" i="1"/>
  <c r="C110" i="1"/>
  <c r="D109" i="1"/>
  <c r="E109" i="1" s="1"/>
  <c r="F109" i="1" s="1"/>
  <c r="G109" i="1" s="1"/>
  <c r="C109" i="1"/>
  <c r="D108" i="1"/>
  <c r="H108" i="1" s="1"/>
  <c r="C108" i="1"/>
  <c r="I107" i="1"/>
  <c r="J107" i="1" s="1"/>
  <c r="D107" i="1"/>
  <c r="C107" i="1"/>
  <c r="D106" i="1"/>
  <c r="C106" i="1"/>
  <c r="D105" i="1"/>
  <c r="C105" i="1"/>
  <c r="D104" i="1"/>
  <c r="C104" i="1"/>
  <c r="D103" i="1"/>
  <c r="H103" i="1" s="1"/>
  <c r="C103" i="1"/>
  <c r="D102" i="1"/>
  <c r="C102" i="1"/>
  <c r="D101" i="1"/>
  <c r="C101" i="1"/>
  <c r="D100" i="1"/>
  <c r="H100" i="1" s="1"/>
  <c r="C100" i="1"/>
  <c r="D99" i="1"/>
  <c r="C99" i="1"/>
  <c r="D98" i="1"/>
  <c r="C98" i="1"/>
  <c r="D97" i="1"/>
  <c r="I97" i="1" s="1"/>
  <c r="J97" i="1" s="1"/>
  <c r="C97" i="1"/>
  <c r="D96" i="1"/>
  <c r="H96" i="1" s="1"/>
  <c r="C96" i="1"/>
  <c r="E95" i="1"/>
  <c r="F95" i="1" s="1"/>
  <c r="G95" i="1" s="1"/>
  <c r="D95" i="1"/>
  <c r="C95" i="1"/>
  <c r="D94" i="1"/>
  <c r="C94" i="1"/>
  <c r="D93" i="1"/>
  <c r="H93" i="1" s="1"/>
  <c r="C93" i="1"/>
  <c r="D92" i="1"/>
  <c r="C92" i="1"/>
  <c r="E91" i="1"/>
  <c r="F91" i="1" s="1"/>
  <c r="G91" i="1" s="1"/>
  <c r="D91" i="1"/>
  <c r="H91" i="1" s="1"/>
  <c r="C91" i="1"/>
  <c r="D90" i="1"/>
  <c r="C90" i="1"/>
  <c r="D89" i="1"/>
  <c r="E89" i="1" s="1"/>
  <c r="F89" i="1" s="1"/>
  <c r="G89" i="1" s="1"/>
  <c r="C89" i="1"/>
  <c r="D88" i="1"/>
  <c r="C88" i="1"/>
  <c r="D87" i="1"/>
  <c r="I87" i="1" s="1"/>
  <c r="J87" i="1" s="1"/>
  <c r="C87" i="1"/>
  <c r="J86" i="1"/>
  <c r="E86" i="1"/>
  <c r="F86" i="1" s="1"/>
  <c r="G86" i="1" s="1"/>
  <c r="D86" i="1"/>
  <c r="I86" i="1" s="1"/>
  <c r="C86" i="1"/>
  <c r="D85" i="1"/>
  <c r="C85" i="1"/>
  <c r="D84" i="1"/>
  <c r="H84" i="1" s="1"/>
  <c r="C84" i="1"/>
  <c r="E83" i="1"/>
  <c r="F83" i="1" s="1"/>
  <c r="G83" i="1" s="1"/>
  <c r="D83" i="1"/>
  <c r="H83" i="1" s="1"/>
  <c r="C83" i="1"/>
  <c r="D82" i="1"/>
  <c r="H82" i="1" s="1"/>
  <c r="C82" i="1"/>
  <c r="D81" i="1"/>
  <c r="C81" i="1"/>
  <c r="D80" i="1"/>
  <c r="H80" i="1" s="1"/>
  <c r="C80" i="1"/>
  <c r="D79" i="1"/>
  <c r="C79" i="1"/>
  <c r="D78" i="1"/>
  <c r="H78" i="1" s="1"/>
  <c r="C78" i="1"/>
  <c r="D77" i="1"/>
  <c r="C77" i="1"/>
  <c r="D76" i="1"/>
  <c r="H76" i="1" s="1"/>
  <c r="C76" i="1"/>
  <c r="D75" i="1"/>
  <c r="C75" i="1"/>
  <c r="E74" i="1"/>
  <c r="F74" i="1" s="1"/>
  <c r="G74" i="1" s="1"/>
  <c r="D74" i="1"/>
  <c r="C74" i="1"/>
  <c r="D73" i="1"/>
  <c r="C73" i="1"/>
  <c r="D72" i="1"/>
  <c r="C72" i="1"/>
  <c r="D71" i="1"/>
  <c r="C71" i="1"/>
  <c r="D70" i="1"/>
  <c r="H70" i="1" s="1"/>
  <c r="C70" i="1"/>
  <c r="D69" i="1"/>
  <c r="C69" i="1"/>
  <c r="D68" i="1"/>
  <c r="H68" i="1" s="1"/>
  <c r="C68" i="1"/>
  <c r="D67" i="1"/>
  <c r="C67" i="1"/>
  <c r="D66" i="1"/>
  <c r="C66" i="1"/>
  <c r="D65" i="1"/>
  <c r="C65" i="1"/>
  <c r="I64" i="1"/>
  <c r="J64" i="1" s="1"/>
  <c r="D64" i="1"/>
  <c r="C64" i="1"/>
  <c r="D63" i="1"/>
  <c r="C63" i="1"/>
  <c r="D62" i="1"/>
  <c r="I62" i="1" s="1"/>
  <c r="J62" i="1" s="1"/>
  <c r="C62" i="1"/>
  <c r="D61" i="1"/>
  <c r="C61" i="1"/>
  <c r="D60" i="1"/>
  <c r="H60" i="1" s="1"/>
  <c r="C60" i="1"/>
  <c r="D59" i="1"/>
  <c r="I59" i="1" s="1"/>
  <c r="J59" i="1" s="1"/>
  <c r="C59" i="1"/>
  <c r="D58" i="1"/>
  <c r="H58" i="1" s="1"/>
  <c r="C58" i="1"/>
  <c r="D57" i="1"/>
  <c r="C57" i="1"/>
  <c r="D56" i="1"/>
  <c r="C56" i="1"/>
  <c r="D55" i="1"/>
  <c r="C55" i="1"/>
  <c r="D54" i="1"/>
  <c r="E54" i="1" s="1"/>
  <c r="F54" i="1" s="1"/>
  <c r="G54" i="1" s="1"/>
  <c r="C54" i="1"/>
  <c r="D53" i="1"/>
  <c r="C53" i="1"/>
  <c r="I52" i="1"/>
  <c r="J52" i="1" s="1"/>
  <c r="K52" i="1" s="1"/>
  <c r="H52" i="1"/>
  <c r="E52" i="1"/>
  <c r="F52" i="1" s="1"/>
  <c r="G52" i="1" s="1"/>
  <c r="C52" i="1"/>
  <c r="D51" i="1"/>
  <c r="I51" i="1" s="1"/>
  <c r="J51" i="1" s="1"/>
  <c r="C51" i="1"/>
  <c r="D50" i="1"/>
  <c r="H50" i="1" s="1"/>
  <c r="C50" i="1"/>
  <c r="D49" i="1"/>
  <c r="C49" i="1"/>
  <c r="D48" i="1"/>
  <c r="H48" i="1" s="1"/>
  <c r="C48" i="1"/>
  <c r="H47" i="1"/>
  <c r="D47" i="1"/>
  <c r="E47" i="1" s="1"/>
  <c r="F47" i="1" s="1"/>
  <c r="G47" i="1" s="1"/>
  <c r="C47" i="1"/>
  <c r="D46" i="1"/>
  <c r="H46" i="1" s="1"/>
  <c r="C46" i="1"/>
  <c r="D45" i="1"/>
  <c r="C45" i="1"/>
  <c r="E44" i="1"/>
  <c r="F44" i="1" s="1"/>
  <c r="G44" i="1" s="1"/>
  <c r="D44" i="1"/>
  <c r="I44" i="1" s="1"/>
  <c r="J44" i="1" s="1"/>
  <c r="C44" i="1"/>
  <c r="D43" i="1"/>
  <c r="E43" i="1" s="1"/>
  <c r="F43" i="1" s="1"/>
  <c r="G43" i="1" s="1"/>
  <c r="C43" i="1"/>
  <c r="D42" i="1"/>
  <c r="H42" i="1" s="1"/>
  <c r="C42" i="1"/>
  <c r="E41" i="1"/>
  <c r="F41" i="1" s="1"/>
  <c r="G41" i="1" s="1"/>
  <c r="D41" i="1"/>
  <c r="H41" i="1" s="1"/>
  <c r="C41" i="1"/>
  <c r="D40" i="1"/>
  <c r="H40" i="1" s="1"/>
  <c r="C40" i="1"/>
  <c r="D39" i="1"/>
  <c r="C39" i="1"/>
  <c r="D38" i="1"/>
  <c r="H38" i="1" s="1"/>
  <c r="C38" i="1"/>
  <c r="D37" i="1"/>
  <c r="C37" i="1"/>
  <c r="D36" i="1"/>
  <c r="E36" i="1" s="1"/>
  <c r="F36" i="1" s="1"/>
  <c r="G36" i="1" s="1"/>
  <c r="C36" i="1"/>
  <c r="D35" i="1"/>
  <c r="H35" i="1" s="1"/>
  <c r="C35" i="1"/>
  <c r="D34" i="1"/>
  <c r="C34" i="1"/>
  <c r="D33" i="1"/>
  <c r="I33" i="1" s="1"/>
  <c r="J33" i="1" s="1"/>
  <c r="C33" i="1"/>
  <c r="D32" i="1"/>
  <c r="C32" i="1"/>
  <c r="H31" i="1"/>
  <c r="D31" i="1"/>
  <c r="E31" i="1" s="1"/>
  <c r="F31" i="1" s="1"/>
  <c r="G31" i="1" s="1"/>
  <c r="C31" i="1"/>
  <c r="D30" i="1"/>
  <c r="H30" i="1" s="1"/>
  <c r="C30" i="1"/>
  <c r="D29" i="1"/>
  <c r="H29" i="1" s="1"/>
  <c r="C29" i="1"/>
  <c r="D28" i="1"/>
  <c r="I28" i="1" s="1"/>
  <c r="J28" i="1" s="1"/>
  <c r="C28" i="1"/>
  <c r="D27" i="1"/>
  <c r="H27" i="1" s="1"/>
  <c r="C27" i="1"/>
  <c r="H26" i="1"/>
  <c r="D26" i="1"/>
  <c r="C26" i="1"/>
  <c r="D25" i="1"/>
  <c r="C25" i="1"/>
  <c r="D24" i="1"/>
  <c r="E24" i="1" s="1"/>
  <c r="F24" i="1" s="1"/>
  <c r="G24" i="1" s="1"/>
  <c r="C24" i="1"/>
  <c r="D23" i="1"/>
  <c r="H23" i="1" s="1"/>
  <c r="C23" i="1"/>
  <c r="D22" i="1"/>
  <c r="C22" i="1"/>
  <c r="D21" i="1"/>
  <c r="C21" i="1"/>
  <c r="H20" i="1"/>
  <c r="D20" i="1"/>
  <c r="E20" i="1" s="1"/>
  <c r="F20" i="1" s="1"/>
  <c r="G20" i="1" s="1"/>
  <c r="C20" i="1"/>
  <c r="D19" i="1"/>
  <c r="I19" i="1" s="1"/>
  <c r="J19" i="1" s="1"/>
  <c r="C19" i="1"/>
  <c r="D18" i="1"/>
  <c r="H18" i="1" s="1"/>
  <c r="C18" i="1"/>
  <c r="D17" i="1"/>
  <c r="C17" i="1"/>
  <c r="D16" i="1"/>
  <c r="I16" i="1" s="1"/>
  <c r="J16" i="1" s="1"/>
  <c r="C16" i="1"/>
  <c r="D15" i="1"/>
  <c r="E15" i="1" s="1"/>
  <c r="F15" i="1" s="1"/>
  <c r="G15" i="1" s="1"/>
  <c r="C15" i="1"/>
  <c r="H14" i="1"/>
  <c r="D14" i="1"/>
  <c r="C14" i="1"/>
  <c r="D13" i="1"/>
  <c r="C13" i="1"/>
  <c r="D12" i="1"/>
  <c r="H12" i="1" s="1"/>
  <c r="C12" i="1"/>
  <c r="D11" i="1"/>
  <c r="I11" i="1" s="1"/>
  <c r="J11" i="1" s="1"/>
  <c r="C11" i="1"/>
  <c r="D10" i="1"/>
  <c r="H10" i="1" s="1"/>
  <c r="C10" i="1"/>
  <c r="I9" i="1"/>
  <c r="J9" i="1" s="1"/>
  <c r="D9" i="1"/>
  <c r="H9" i="1" s="1"/>
  <c r="C9" i="1"/>
  <c r="D8" i="1"/>
  <c r="E8" i="1" s="1"/>
  <c r="F8" i="1" s="1"/>
  <c r="G8" i="1" s="1"/>
  <c r="C8" i="1"/>
  <c r="D7" i="1"/>
  <c r="H7" i="1" s="1"/>
  <c r="C7" i="1"/>
  <c r="D6" i="1"/>
  <c r="H6" i="1" s="1"/>
  <c r="C6" i="1"/>
  <c r="D5" i="1"/>
  <c r="H5" i="1" s="1"/>
  <c r="C5" i="1"/>
  <c r="D4" i="1"/>
  <c r="E4" i="1" s="1"/>
  <c r="F4" i="1" s="1"/>
  <c r="G4" i="1" s="1"/>
  <c r="C4" i="1"/>
  <c r="D3" i="1"/>
  <c r="H3" i="1" s="1"/>
  <c r="C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H13" i="1" l="1"/>
  <c r="I13" i="1"/>
  <c r="J13" i="1" s="1"/>
  <c r="H45" i="1"/>
  <c r="I45" i="1"/>
  <c r="J45" i="1" s="1"/>
  <c r="H55" i="1"/>
  <c r="I55" i="1"/>
  <c r="J55" i="1" s="1"/>
  <c r="E55" i="1"/>
  <c r="F55" i="1" s="1"/>
  <c r="G55" i="1" s="1"/>
  <c r="H66" i="1"/>
  <c r="E66" i="1"/>
  <c r="F66" i="1" s="1"/>
  <c r="G66" i="1" s="1"/>
  <c r="H71" i="1"/>
  <c r="I71" i="1"/>
  <c r="J71" i="1" s="1"/>
  <c r="I101" i="1"/>
  <c r="J101" i="1" s="1"/>
  <c r="H101" i="1"/>
  <c r="I118" i="1"/>
  <c r="J118" i="1" s="1"/>
  <c r="H118" i="1"/>
  <c r="H127" i="1"/>
  <c r="E127" i="1"/>
  <c r="F127" i="1" s="1"/>
  <c r="G127" i="1" s="1"/>
  <c r="H185" i="1"/>
  <c r="I185" i="1"/>
  <c r="J185" i="1" s="1"/>
  <c r="E185" i="1"/>
  <c r="F185" i="1" s="1"/>
  <c r="G185" i="1" s="1"/>
  <c r="H187" i="1"/>
  <c r="E187" i="1"/>
  <c r="F187" i="1" s="1"/>
  <c r="G187" i="1" s="1"/>
  <c r="H195" i="1"/>
  <c r="I195" i="1"/>
  <c r="J195" i="1" s="1"/>
  <c r="H227" i="1"/>
  <c r="E227" i="1"/>
  <c r="F227" i="1" s="1"/>
  <c r="G227" i="1" s="1"/>
  <c r="I250" i="1"/>
  <c r="J250" i="1" s="1"/>
  <c r="K250" i="1" s="1"/>
  <c r="H250" i="1"/>
  <c r="E250" i="1"/>
  <c r="F250" i="1" s="1"/>
  <c r="G250" i="1" s="1"/>
  <c r="I254" i="1"/>
  <c r="J254" i="1" s="1"/>
  <c r="K254" i="1" s="1"/>
  <c r="H254" i="1"/>
  <c r="H285" i="1"/>
  <c r="E285" i="1"/>
  <c r="F285" i="1" s="1"/>
  <c r="G285" i="1" s="1"/>
  <c r="H293" i="1"/>
  <c r="I293" i="1"/>
  <c r="J293" i="1" s="1"/>
  <c r="K293" i="1" s="1"/>
  <c r="E13" i="1"/>
  <c r="F13" i="1" s="1"/>
  <c r="G13" i="1" s="1"/>
  <c r="H49" i="1"/>
  <c r="I49" i="1"/>
  <c r="J49" i="1" s="1"/>
  <c r="H63" i="1"/>
  <c r="I63" i="1"/>
  <c r="J63" i="1" s="1"/>
  <c r="I66" i="1"/>
  <c r="J66" i="1" s="1"/>
  <c r="E71" i="1"/>
  <c r="F71" i="1" s="1"/>
  <c r="G71" i="1" s="1"/>
  <c r="I82" i="1"/>
  <c r="J82" i="1" s="1"/>
  <c r="E101" i="1"/>
  <c r="F101" i="1" s="1"/>
  <c r="G101" i="1" s="1"/>
  <c r="E118" i="1"/>
  <c r="F118" i="1" s="1"/>
  <c r="G118" i="1" s="1"/>
  <c r="H122" i="1"/>
  <c r="E122" i="1"/>
  <c r="F122" i="1" s="1"/>
  <c r="G122" i="1" s="1"/>
  <c r="E195" i="1"/>
  <c r="F195" i="1" s="1"/>
  <c r="G195" i="1" s="1"/>
  <c r="I227" i="1"/>
  <c r="J227" i="1" s="1"/>
  <c r="H231" i="1"/>
  <c r="I231" i="1"/>
  <c r="J231" i="1" s="1"/>
  <c r="K231" i="1" s="1"/>
  <c r="I285" i="1"/>
  <c r="J285" i="1" s="1"/>
  <c r="K285" i="1" s="1"/>
  <c r="E293" i="1"/>
  <c r="F293" i="1" s="1"/>
  <c r="G293" i="1" s="1"/>
  <c r="E49" i="1"/>
  <c r="F49" i="1" s="1"/>
  <c r="G49" i="1" s="1"/>
  <c r="H56" i="1"/>
  <c r="I56" i="1"/>
  <c r="J56" i="1" s="1"/>
  <c r="E68" i="1"/>
  <c r="F68" i="1" s="1"/>
  <c r="G68" i="1" s="1"/>
  <c r="H79" i="1"/>
  <c r="E79" i="1"/>
  <c r="F79" i="1" s="1"/>
  <c r="G79" i="1" s="1"/>
  <c r="H98" i="1"/>
  <c r="E98" i="1"/>
  <c r="F98" i="1" s="1"/>
  <c r="G98" i="1" s="1"/>
  <c r="H117" i="1"/>
  <c r="E117" i="1"/>
  <c r="F117" i="1" s="1"/>
  <c r="G117" i="1" s="1"/>
  <c r="H161" i="1"/>
  <c r="E161" i="1"/>
  <c r="F161" i="1" s="1"/>
  <c r="G161" i="1" s="1"/>
  <c r="E186" i="1"/>
  <c r="F186" i="1" s="1"/>
  <c r="G186" i="1" s="1"/>
  <c r="I186" i="1"/>
  <c r="J186" i="1" s="1"/>
  <c r="H186" i="1"/>
  <c r="I194" i="1"/>
  <c r="J194" i="1" s="1"/>
  <c r="H194" i="1"/>
  <c r="I201" i="1"/>
  <c r="J201" i="1" s="1"/>
  <c r="H203" i="1"/>
  <c r="I203" i="1"/>
  <c r="J203" i="1" s="1"/>
  <c r="E231" i="1"/>
  <c r="F231" i="1" s="1"/>
  <c r="G231" i="1" s="1"/>
  <c r="H251" i="1"/>
  <c r="E251" i="1"/>
  <c r="F251" i="1" s="1"/>
  <c r="G251" i="1" s="1"/>
  <c r="H255" i="1"/>
  <c r="I255" i="1"/>
  <c r="J255" i="1" s="1"/>
  <c r="K255" i="1" s="1"/>
  <c r="H272" i="1"/>
  <c r="I272" i="1"/>
  <c r="J272" i="1" s="1"/>
  <c r="K272" i="1" s="1"/>
  <c r="E273" i="1"/>
  <c r="F273" i="1" s="1"/>
  <c r="G273" i="1" s="1"/>
  <c r="H19" i="1"/>
  <c r="H24" i="1"/>
  <c r="H36" i="1"/>
  <c r="E60" i="1"/>
  <c r="F60" i="1" s="1"/>
  <c r="G60" i="1" s="1"/>
  <c r="H74" i="1"/>
  <c r="I74" i="1"/>
  <c r="J74" i="1" s="1"/>
  <c r="H95" i="1"/>
  <c r="I95" i="1"/>
  <c r="J95" i="1" s="1"/>
  <c r="I169" i="1"/>
  <c r="J169" i="1" s="1"/>
  <c r="H169" i="1"/>
  <c r="E169" i="1"/>
  <c r="F169" i="1" s="1"/>
  <c r="G169" i="1" s="1"/>
  <c r="E255" i="1"/>
  <c r="F255" i="1" s="1"/>
  <c r="G255" i="1" s="1"/>
  <c r="E272" i="1"/>
  <c r="F272" i="1" s="1"/>
  <c r="G272" i="1" s="1"/>
  <c r="I58" i="1"/>
  <c r="J58" i="1" s="1"/>
  <c r="H62" i="1"/>
  <c r="E76" i="1"/>
  <c r="F76" i="1" s="1"/>
  <c r="G76" i="1" s="1"/>
  <c r="E97" i="1"/>
  <c r="F97" i="1" s="1"/>
  <c r="G97" i="1" s="1"/>
  <c r="E103" i="1"/>
  <c r="F103" i="1" s="1"/>
  <c r="G103" i="1" s="1"/>
  <c r="E121" i="1"/>
  <c r="F121" i="1" s="1"/>
  <c r="G121" i="1" s="1"/>
  <c r="H141" i="1"/>
  <c r="H166" i="1"/>
  <c r="E206" i="1"/>
  <c r="F206" i="1" s="1"/>
  <c r="G206" i="1" s="1"/>
  <c r="E234" i="1"/>
  <c r="F234" i="1" s="1"/>
  <c r="G234" i="1" s="1"/>
  <c r="H37" i="1"/>
  <c r="E37" i="1"/>
  <c r="F37" i="1" s="1"/>
  <c r="G37" i="1" s="1"/>
  <c r="H72" i="1"/>
  <c r="E72" i="1"/>
  <c r="F72" i="1" s="1"/>
  <c r="G72" i="1" s="1"/>
  <c r="H133" i="1"/>
  <c r="E133" i="1"/>
  <c r="F133" i="1" s="1"/>
  <c r="G133" i="1" s="1"/>
  <c r="I142" i="1"/>
  <c r="J142" i="1" s="1"/>
  <c r="E142" i="1"/>
  <c r="F142" i="1" s="1"/>
  <c r="G142" i="1" s="1"/>
  <c r="I221" i="1"/>
  <c r="J221" i="1" s="1"/>
  <c r="E221" i="1"/>
  <c r="F221" i="1" s="1"/>
  <c r="G221" i="1" s="1"/>
  <c r="H221" i="1"/>
  <c r="H269" i="1"/>
  <c r="E269" i="1"/>
  <c r="F269" i="1" s="1"/>
  <c r="G269" i="1" s="1"/>
  <c r="I269" i="1"/>
  <c r="J269" i="1" s="1"/>
  <c r="K269" i="1" s="1"/>
  <c r="E29" i="1"/>
  <c r="F29" i="1" s="1"/>
  <c r="G29" i="1" s="1"/>
  <c r="H99" i="1"/>
  <c r="E99" i="1"/>
  <c r="F99" i="1" s="1"/>
  <c r="G99" i="1" s="1"/>
  <c r="E146" i="1"/>
  <c r="F146" i="1" s="1"/>
  <c r="G146" i="1" s="1"/>
  <c r="H146" i="1"/>
  <c r="I150" i="1"/>
  <c r="J150" i="1" s="1"/>
  <c r="E150" i="1"/>
  <c r="F150" i="1" s="1"/>
  <c r="G150" i="1" s="1"/>
  <c r="H159" i="1"/>
  <c r="E159" i="1"/>
  <c r="F159" i="1" s="1"/>
  <c r="G159" i="1" s="1"/>
  <c r="H175" i="1"/>
  <c r="I175" i="1"/>
  <c r="J175" i="1" s="1"/>
  <c r="E175" i="1"/>
  <c r="F175" i="1" s="1"/>
  <c r="G175" i="1" s="1"/>
  <c r="H243" i="1"/>
  <c r="E243" i="1"/>
  <c r="F243" i="1" s="1"/>
  <c r="G243" i="1" s="1"/>
  <c r="I243" i="1"/>
  <c r="J243" i="1" s="1"/>
  <c r="K243" i="1" s="1"/>
  <c r="E5" i="1"/>
  <c r="F5" i="1" s="1"/>
  <c r="G5" i="1" s="1"/>
  <c r="E9" i="1"/>
  <c r="F9" i="1" s="1"/>
  <c r="G9" i="1" s="1"/>
  <c r="E11" i="1"/>
  <c r="F11" i="1" s="1"/>
  <c r="G11" i="1" s="1"/>
  <c r="I29" i="1"/>
  <c r="J29" i="1" s="1"/>
  <c r="I32" i="1"/>
  <c r="J32" i="1" s="1"/>
  <c r="E32" i="1"/>
  <c r="F32" i="1" s="1"/>
  <c r="G32" i="1" s="1"/>
  <c r="H54" i="1"/>
  <c r="H64" i="1"/>
  <c r="E64" i="1"/>
  <c r="F64" i="1" s="1"/>
  <c r="G64" i="1" s="1"/>
  <c r="H67" i="1"/>
  <c r="I67" i="1"/>
  <c r="J67" i="1" s="1"/>
  <c r="I72" i="1"/>
  <c r="J72" i="1" s="1"/>
  <c r="H75" i="1"/>
  <c r="E75" i="1"/>
  <c r="F75" i="1" s="1"/>
  <c r="G75" i="1" s="1"/>
  <c r="I75" i="1"/>
  <c r="J75" i="1" s="1"/>
  <c r="I81" i="1"/>
  <c r="J81" i="1" s="1"/>
  <c r="E81" i="1"/>
  <c r="F81" i="1" s="1"/>
  <c r="G81" i="1" s="1"/>
  <c r="I85" i="1"/>
  <c r="J85" i="1" s="1"/>
  <c r="E85" i="1"/>
  <c r="F85" i="1" s="1"/>
  <c r="G85" i="1" s="1"/>
  <c r="H85" i="1"/>
  <c r="H111" i="1"/>
  <c r="E111" i="1"/>
  <c r="F111" i="1" s="1"/>
  <c r="G111" i="1" s="1"/>
  <c r="H119" i="1"/>
  <c r="E119" i="1"/>
  <c r="F119" i="1" s="1"/>
  <c r="G119" i="1" s="1"/>
  <c r="H123" i="1"/>
  <c r="I123" i="1"/>
  <c r="J123" i="1" s="1"/>
  <c r="E123" i="1"/>
  <c r="F123" i="1" s="1"/>
  <c r="G123" i="1" s="1"/>
  <c r="H131" i="1"/>
  <c r="E131" i="1"/>
  <c r="F131" i="1" s="1"/>
  <c r="G131" i="1" s="1"/>
  <c r="I131" i="1"/>
  <c r="J131" i="1" s="1"/>
  <c r="I146" i="1"/>
  <c r="J146" i="1" s="1"/>
  <c r="I158" i="1"/>
  <c r="J158" i="1" s="1"/>
  <c r="H158" i="1"/>
  <c r="E158" i="1"/>
  <c r="F158" i="1" s="1"/>
  <c r="G158" i="1" s="1"/>
  <c r="I159" i="1"/>
  <c r="J159" i="1" s="1"/>
  <c r="H215" i="1"/>
  <c r="E215" i="1"/>
  <c r="F215" i="1" s="1"/>
  <c r="G215" i="1" s="1"/>
  <c r="I215" i="1"/>
  <c r="J215" i="1" s="1"/>
  <c r="H239" i="1"/>
  <c r="E239" i="1"/>
  <c r="F239" i="1" s="1"/>
  <c r="G239" i="1" s="1"/>
  <c r="I239" i="1"/>
  <c r="J239" i="1" s="1"/>
  <c r="K239" i="1" s="1"/>
  <c r="H252" i="1"/>
  <c r="E252" i="1"/>
  <c r="F252" i="1" s="1"/>
  <c r="G252" i="1" s="1"/>
  <c r="I262" i="1"/>
  <c r="J262" i="1" s="1"/>
  <c r="K262" i="1" s="1"/>
  <c r="H262" i="1"/>
  <c r="E262" i="1"/>
  <c r="F262" i="1" s="1"/>
  <c r="G262" i="1" s="1"/>
  <c r="H25" i="1"/>
  <c r="E25" i="1"/>
  <c r="F25" i="1" s="1"/>
  <c r="G25" i="1" s="1"/>
  <c r="I48" i="1"/>
  <c r="J48" i="1" s="1"/>
  <c r="E48" i="1"/>
  <c r="F48" i="1" s="1"/>
  <c r="G48" i="1" s="1"/>
  <c r="I78" i="1"/>
  <c r="J78" i="1" s="1"/>
  <c r="E78" i="1"/>
  <c r="F78" i="1" s="1"/>
  <c r="G78" i="1" s="1"/>
  <c r="I90" i="1"/>
  <c r="J90" i="1" s="1"/>
  <c r="H90" i="1"/>
  <c r="E90" i="1"/>
  <c r="F90" i="1" s="1"/>
  <c r="G90" i="1" s="1"/>
  <c r="I153" i="1"/>
  <c r="J153" i="1" s="1"/>
  <c r="E153" i="1"/>
  <c r="F153" i="1" s="1"/>
  <c r="G153" i="1" s="1"/>
  <c r="I263" i="1"/>
  <c r="J263" i="1" s="1"/>
  <c r="K263" i="1" s="1"/>
  <c r="E263" i="1"/>
  <c r="F263" i="1" s="1"/>
  <c r="G263" i="1" s="1"/>
  <c r="H263" i="1"/>
  <c r="H277" i="1"/>
  <c r="E277" i="1"/>
  <c r="F277" i="1" s="1"/>
  <c r="G277" i="1" s="1"/>
  <c r="I277" i="1"/>
  <c r="J277" i="1" s="1"/>
  <c r="K277" i="1" s="1"/>
  <c r="H17" i="1"/>
  <c r="I17" i="1"/>
  <c r="J17" i="1" s="1"/>
  <c r="H21" i="1"/>
  <c r="E21" i="1"/>
  <c r="F21" i="1" s="1"/>
  <c r="G21" i="1" s="1"/>
  <c r="H33" i="1"/>
  <c r="E33" i="1"/>
  <c r="F33" i="1" s="1"/>
  <c r="G33" i="1" s="1"/>
  <c r="E70" i="1"/>
  <c r="F70" i="1" s="1"/>
  <c r="G70" i="1" s="1"/>
  <c r="I70" i="1"/>
  <c r="J70" i="1" s="1"/>
  <c r="H87" i="1"/>
  <c r="E87" i="1"/>
  <c r="F87" i="1" s="1"/>
  <c r="G87" i="1" s="1"/>
  <c r="I133" i="1"/>
  <c r="J133" i="1" s="1"/>
  <c r="H135" i="1"/>
  <c r="I135" i="1"/>
  <c r="J135" i="1" s="1"/>
  <c r="E135" i="1"/>
  <c r="F135" i="1" s="1"/>
  <c r="G135" i="1" s="1"/>
  <c r="H142" i="1"/>
  <c r="E198" i="1"/>
  <c r="F198" i="1" s="1"/>
  <c r="G198" i="1" s="1"/>
  <c r="H198" i="1"/>
  <c r="I198" i="1"/>
  <c r="J198" i="1" s="1"/>
  <c r="E225" i="1"/>
  <c r="F225" i="1" s="1"/>
  <c r="G225" i="1" s="1"/>
  <c r="I225" i="1"/>
  <c r="J225" i="1" s="1"/>
  <c r="H225" i="1"/>
  <c r="H248" i="1"/>
  <c r="E248" i="1"/>
  <c r="F248" i="1" s="1"/>
  <c r="G248" i="1" s="1"/>
  <c r="E16" i="1"/>
  <c r="F16" i="1" s="1"/>
  <c r="G16" i="1" s="1"/>
  <c r="E17" i="1"/>
  <c r="F17" i="1" s="1"/>
  <c r="G17" i="1" s="1"/>
  <c r="I21" i="1"/>
  <c r="J21" i="1" s="1"/>
  <c r="I25" i="1"/>
  <c r="J25" i="1" s="1"/>
  <c r="I37" i="1"/>
  <c r="J37" i="1" s="1"/>
  <c r="H59" i="1"/>
  <c r="E59" i="1"/>
  <c r="F59" i="1" s="1"/>
  <c r="G59" i="1" s="1"/>
  <c r="H4" i="1"/>
  <c r="I5" i="1"/>
  <c r="J5" i="1" s="1"/>
  <c r="H8" i="1"/>
  <c r="H11" i="1"/>
  <c r="H15" i="1"/>
  <c r="H16" i="1"/>
  <c r="I27" i="1"/>
  <c r="J27" i="1" s="1"/>
  <c r="E27" i="1"/>
  <c r="F27" i="1" s="1"/>
  <c r="G27" i="1" s="1"/>
  <c r="H32" i="1"/>
  <c r="I39" i="1"/>
  <c r="J39" i="1" s="1"/>
  <c r="E39" i="1"/>
  <c r="F39" i="1" s="1"/>
  <c r="G39" i="1" s="1"/>
  <c r="I43" i="1"/>
  <c r="J43" i="1" s="1"/>
  <c r="H43" i="1"/>
  <c r="E45" i="1"/>
  <c r="F45" i="1" s="1"/>
  <c r="G45" i="1" s="1"/>
  <c r="E51" i="1"/>
  <c r="F51" i="1" s="1"/>
  <c r="G51" i="1" s="1"/>
  <c r="H51" i="1"/>
  <c r="I54" i="1"/>
  <c r="J54" i="1" s="1"/>
  <c r="E56" i="1"/>
  <c r="F56" i="1" s="1"/>
  <c r="G56" i="1" s="1"/>
  <c r="E58" i="1"/>
  <c r="F58" i="1" s="1"/>
  <c r="G58" i="1" s="1"/>
  <c r="E62" i="1"/>
  <c r="F62" i="1" s="1"/>
  <c r="G62" i="1" s="1"/>
  <c r="E63" i="1"/>
  <c r="F63" i="1" s="1"/>
  <c r="G63" i="1" s="1"/>
  <c r="E67" i="1"/>
  <c r="F67" i="1" s="1"/>
  <c r="G67" i="1" s="1"/>
  <c r="E94" i="1"/>
  <c r="F94" i="1" s="1"/>
  <c r="G94" i="1" s="1"/>
  <c r="I94" i="1"/>
  <c r="J94" i="1" s="1"/>
  <c r="I99" i="1"/>
  <c r="J99" i="1" s="1"/>
  <c r="I102" i="1"/>
  <c r="J102" i="1" s="1"/>
  <c r="E102" i="1"/>
  <c r="F102" i="1" s="1"/>
  <c r="G102" i="1" s="1"/>
  <c r="H107" i="1"/>
  <c r="E107" i="1"/>
  <c r="F107" i="1" s="1"/>
  <c r="G107" i="1" s="1"/>
  <c r="I110" i="1"/>
  <c r="J110" i="1" s="1"/>
  <c r="E110" i="1"/>
  <c r="F110" i="1" s="1"/>
  <c r="G110" i="1" s="1"/>
  <c r="I111" i="1"/>
  <c r="J111" i="1" s="1"/>
  <c r="I126" i="1"/>
  <c r="J126" i="1" s="1"/>
  <c r="H126" i="1"/>
  <c r="E126" i="1"/>
  <c r="F126" i="1" s="1"/>
  <c r="G126" i="1" s="1"/>
  <c r="I137" i="1"/>
  <c r="J137" i="1" s="1"/>
  <c r="E137" i="1"/>
  <c r="F137" i="1" s="1"/>
  <c r="G137" i="1" s="1"/>
  <c r="H151" i="1"/>
  <c r="E151" i="1"/>
  <c r="F151" i="1" s="1"/>
  <c r="G151" i="1" s="1"/>
  <c r="H154" i="1"/>
  <c r="E154" i="1"/>
  <c r="F154" i="1" s="1"/>
  <c r="G154" i="1" s="1"/>
  <c r="I210" i="1"/>
  <c r="J210" i="1" s="1"/>
  <c r="H210" i="1"/>
  <c r="E210" i="1"/>
  <c r="F210" i="1" s="1"/>
  <c r="G210" i="1" s="1"/>
  <c r="I217" i="1"/>
  <c r="J217" i="1" s="1"/>
  <c r="E217" i="1"/>
  <c r="F217" i="1" s="1"/>
  <c r="G217" i="1" s="1"/>
  <c r="H219" i="1"/>
  <c r="E219" i="1"/>
  <c r="F219" i="1" s="1"/>
  <c r="G219" i="1" s="1"/>
  <c r="I226" i="1"/>
  <c r="J226" i="1" s="1"/>
  <c r="E226" i="1"/>
  <c r="F226" i="1" s="1"/>
  <c r="G226" i="1" s="1"/>
  <c r="H226" i="1"/>
  <c r="H235" i="1"/>
  <c r="I235" i="1"/>
  <c r="J235" i="1" s="1"/>
  <c r="K235" i="1" s="1"/>
  <c r="E235" i="1"/>
  <c r="F235" i="1" s="1"/>
  <c r="G235" i="1" s="1"/>
  <c r="I252" i="1"/>
  <c r="J252" i="1" s="1"/>
  <c r="K252" i="1" s="1"/>
  <c r="H281" i="1"/>
  <c r="E281" i="1"/>
  <c r="F281" i="1" s="1"/>
  <c r="G281" i="1" s="1"/>
  <c r="I281" i="1"/>
  <c r="J281" i="1" s="1"/>
  <c r="K281" i="1" s="1"/>
  <c r="H289" i="1"/>
  <c r="I289" i="1"/>
  <c r="J289" i="1" s="1"/>
  <c r="K289" i="1" s="1"/>
  <c r="E289" i="1"/>
  <c r="F289" i="1" s="1"/>
  <c r="G289" i="1" s="1"/>
  <c r="H292" i="1"/>
  <c r="I292" i="1"/>
  <c r="J292" i="1" s="1"/>
  <c r="K292" i="1" s="1"/>
  <c r="E292" i="1"/>
  <c r="F292" i="1" s="1"/>
  <c r="G292" i="1" s="1"/>
  <c r="H300" i="1"/>
  <c r="I300" i="1"/>
  <c r="J300" i="1" s="1"/>
  <c r="K300" i="1" s="1"/>
  <c r="E300" i="1"/>
  <c r="F300" i="1" s="1"/>
  <c r="G300" i="1" s="1"/>
  <c r="I68" i="1"/>
  <c r="J68" i="1" s="1"/>
  <c r="I79" i="1"/>
  <c r="J79" i="1" s="1"/>
  <c r="I83" i="1"/>
  <c r="J83" i="1" s="1"/>
  <c r="I129" i="1"/>
  <c r="J129" i="1" s="1"/>
  <c r="E129" i="1"/>
  <c r="F129" i="1" s="1"/>
  <c r="G129" i="1" s="1"/>
  <c r="I145" i="1"/>
  <c r="J145" i="1" s="1"/>
  <c r="E145" i="1"/>
  <c r="F145" i="1" s="1"/>
  <c r="G145" i="1" s="1"/>
  <c r="I174" i="1"/>
  <c r="J174" i="1" s="1"/>
  <c r="H174" i="1"/>
  <c r="H179" i="1"/>
  <c r="E179" i="1"/>
  <c r="F179" i="1" s="1"/>
  <c r="G179" i="1" s="1"/>
  <c r="H182" i="1"/>
  <c r="E182" i="1"/>
  <c r="F182" i="1" s="1"/>
  <c r="G182" i="1" s="1"/>
  <c r="I187" i="1"/>
  <c r="J187" i="1" s="1"/>
  <c r="I189" i="1"/>
  <c r="J189" i="1" s="1"/>
  <c r="H189" i="1"/>
  <c r="E189" i="1"/>
  <c r="F189" i="1" s="1"/>
  <c r="G189" i="1" s="1"/>
  <c r="H191" i="1"/>
  <c r="I191" i="1"/>
  <c r="J191" i="1" s="1"/>
  <c r="H207" i="1"/>
  <c r="I207" i="1"/>
  <c r="J207" i="1" s="1"/>
  <c r="H223" i="1"/>
  <c r="I223" i="1"/>
  <c r="J223" i="1" s="1"/>
  <c r="E223" i="1"/>
  <c r="F223" i="1" s="1"/>
  <c r="G223" i="1" s="1"/>
  <c r="H230" i="1"/>
  <c r="I230" i="1"/>
  <c r="J230" i="1" s="1"/>
  <c r="E230" i="1"/>
  <c r="F230" i="1" s="1"/>
  <c r="G230" i="1" s="1"/>
  <c r="H247" i="1"/>
  <c r="I247" i="1"/>
  <c r="J247" i="1" s="1"/>
  <c r="K247" i="1" s="1"/>
  <c r="H259" i="1"/>
  <c r="I259" i="1"/>
  <c r="J259" i="1" s="1"/>
  <c r="K259" i="1" s="1"/>
  <c r="H268" i="1"/>
  <c r="I268" i="1"/>
  <c r="J268" i="1" s="1"/>
  <c r="K268" i="1" s="1"/>
  <c r="H276" i="1"/>
  <c r="I276" i="1"/>
  <c r="J276" i="1" s="1"/>
  <c r="K276" i="1" s="1"/>
  <c r="H280" i="1"/>
  <c r="I280" i="1"/>
  <c r="J280" i="1" s="1"/>
  <c r="K280" i="1" s="1"/>
  <c r="H284" i="1"/>
  <c r="I284" i="1"/>
  <c r="J284" i="1" s="1"/>
  <c r="K284" i="1" s="1"/>
  <c r="E284" i="1"/>
  <c r="F284" i="1" s="1"/>
  <c r="G284" i="1" s="1"/>
  <c r="H296" i="1"/>
  <c r="I296" i="1"/>
  <c r="J296" i="1" s="1"/>
  <c r="K296" i="1" s="1"/>
  <c r="E296" i="1"/>
  <c r="F296" i="1" s="1"/>
  <c r="G296" i="1" s="1"/>
  <c r="I41" i="1"/>
  <c r="J41" i="1" s="1"/>
  <c r="I60" i="1"/>
  <c r="J60" i="1" s="1"/>
  <c r="I76" i="1"/>
  <c r="J76" i="1" s="1"/>
  <c r="I91" i="1"/>
  <c r="J91" i="1" s="1"/>
  <c r="I103" i="1"/>
  <c r="J103" i="1" s="1"/>
  <c r="H121" i="1"/>
  <c r="I127" i="1"/>
  <c r="J127" i="1" s="1"/>
  <c r="E130" i="1"/>
  <c r="F130" i="1" s="1"/>
  <c r="G130" i="1" s="1"/>
  <c r="H130" i="1"/>
  <c r="I161" i="1"/>
  <c r="J161" i="1" s="1"/>
  <c r="H163" i="1"/>
  <c r="I163" i="1"/>
  <c r="J163" i="1" s="1"/>
  <c r="H181" i="1"/>
  <c r="E181" i="1"/>
  <c r="F181" i="1" s="1"/>
  <c r="G181" i="1" s="1"/>
  <c r="H211" i="1"/>
  <c r="I211" i="1"/>
  <c r="J211" i="1" s="1"/>
  <c r="E211" i="1"/>
  <c r="F211" i="1" s="1"/>
  <c r="G211" i="1" s="1"/>
  <c r="H238" i="1"/>
  <c r="I238" i="1"/>
  <c r="J238" i="1" s="1"/>
  <c r="K238" i="1" s="1"/>
  <c r="H242" i="1"/>
  <c r="I242" i="1"/>
  <c r="J242" i="1" s="1"/>
  <c r="K242" i="1" s="1"/>
  <c r="I246" i="1"/>
  <c r="J246" i="1" s="1"/>
  <c r="K246" i="1" s="1"/>
  <c r="E246" i="1"/>
  <c r="F246" i="1" s="1"/>
  <c r="G246" i="1" s="1"/>
  <c r="H265" i="1"/>
  <c r="I265" i="1"/>
  <c r="J265" i="1" s="1"/>
  <c r="K265" i="1" s="1"/>
  <c r="I167" i="1"/>
  <c r="J167" i="1" s="1"/>
  <c r="I183" i="1"/>
  <c r="J183" i="1" s="1"/>
  <c r="I199" i="1"/>
  <c r="J199" i="1" s="1"/>
  <c r="I251" i="1"/>
  <c r="J251" i="1" s="1"/>
  <c r="K251" i="1" s="1"/>
  <c r="I273" i="1"/>
  <c r="J273" i="1" s="1"/>
  <c r="K273" i="1" s="1"/>
  <c r="I147" i="1"/>
  <c r="J147" i="1" s="1"/>
  <c r="E166" i="1"/>
  <c r="F166" i="1" s="1"/>
  <c r="G166" i="1" s="1"/>
  <c r="E167" i="1"/>
  <c r="F167" i="1" s="1"/>
  <c r="G167" i="1" s="1"/>
  <c r="E171" i="1"/>
  <c r="F171" i="1" s="1"/>
  <c r="G171" i="1" s="1"/>
  <c r="E183" i="1"/>
  <c r="F183" i="1" s="1"/>
  <c r="G183" i="1" s="1"/>
  <c r="E194" i="1"/>
  <c r="F194" i="1" s="1"/>
  <c r="G194" i="1" s="1"/>
  <c r="E199" i="1"/>
  <c r="F199" i="1" s="1"/>
  <c r="G199" i="1" s="1"/>
  <c r="E203" i="1"/>
  <c r="F203" i="1" s="1"/>
  <c r="G203" i="1" s="1"/>
  <c r="E205" i="1"/>
  <c r="F205" i="1" s="1"/>
  <c r="G205" i="1" s="1"/>
  <c r="I214" i="1"/>
  <c r="J214" i="1" s="1"/>
  <c r="E222" i="1"/>
  <c r="F222" i="1" s="1"/>
  <c r="G222" i="1" s="1"/>
  <c r="E254" i="1"/>
  <c r="F254" i="1" s="1"/>
  <c r="G254" i="1" s="1"/>
  <c r="I3" i="1"/>
  <c r="J3" i="1" s="1"/>
  <c r="I7" i="1"/>
  <c r="J7" i="1" s="1"/>
  <c r="I12" i="1"/>
  <c r="J12" i="1" s="1"/>
  <c r="I22" i="1"/>
  <c r="J22" i="1" s="1"/>
  <c r="E22" i="1"/>
  <c r="F22" i="1" s="1"/>
  <c r="G22" i="1" s="1"/>
  <c r="I23" i="1"/>
  <c r="J23" i="1" s="1"/>
  <c r="E7" i="1"/>
  <c r="F7" i="1" s="1"/>
  <c r="G7" i="1" s="1"/>
  <c r="E12" i="1"/>
  <c r="F12" i="1" s="1"/>
  <c r="G12" i="1" s="1"/>
  <c r="I24" i="1"/>
  <c r="J24" i="1" s="1"/>
  <c r="E28" i="1"/>
  <c r="F28" i="1" s="1"/>
  <c r="G28" i="1" s="1"/>
  <c r="I34" i="1"/>
  <c r="J34" i="1" s="1"/>
  <c r="E34" i="1"/>
  <c r="F34" i="1" s="1"/>
  <c r="G34" i="1" s="1"/>
  <c r="I35" i="1"/>
  <c r="J35" i="1" s="1"/>
  <c r="I40" i="1"/>
  <c r="J40" i="1" s="1"/>
  <c r="I57" i="1"/>
  <c r="J57" i="1" s="1"/>
  <c r="E57" i="1"/>
  <c r="F57" i="1" s="1"/>
  <c r="G57" i="1" s="1"/>
  <c r="I69" i="1"/>
  <c r="J69" i="1" s="1"/>
  <c r="E69" i="1"/>
  <c r="F69" i="1" s="1"/>
  <c r="G69" i="1" s="1"/>
  <c r="I88" i="1"/>
  <c r="J88" i="1" s="1"/>
  <c r="E88" i="1"/>
  <c r="F88" i="1" s="1"/>
  <c r="G88" i="1" s="1"/>
  <c r="I14" i="1"/>
  <c r="J14" i="1" s="1"/>
  <c r="E14" i="1"/>
  <c r="F14" i="1" s="1"/>
  <c r="G14" i="1" s="1"/>
  <c r="I15" i="1"/>
  <c r="J15" i="1" s="1"/>
  <c r="E19" i="1"/>
  <c r="F19" i="1" s="1"/>
  <c r="G19" i="1" s="1"/>
  <c r="I20" i="1"/>
  <c r="J20" i="1" s="1"/>
  <c r="I30" i="1"/>
  <c r="J30" i="1" s="1"/>
  <c r="E30" i="1"/>
  <c r="F30" i="1" s="1"/>
  <c r="G30" i="1" s="1"/>
  <c r="I31" i="1"/>
  <c r="J31" i="1" s="1"/>
  <c r="E35" i="1"/>
  <c r="F35" i="1" s="1"/>
  <c r="G35" i="1" s="1"/>
  <c r="I36" i="1"/>
  <c r="J36" i="1" s="1"/>
  <c r="E40" i="1"/>
  <c r="F40" i="1" s="1"/>
  <c r="G40" i="1" s="1"/>
  <c r="H88" i="1"/>
  <c r="H89" i="1"/>
  <c r="E93" i="1"/>
  <c r="F93" i="1" s="1"/>
  <c r="G93" i="1" s="1"/>
  <c r="I98" i="1"/>
  <c r="J98" i="1" s="1"/>
  <c r="I104" i="1"/>
  <c r="J104" i="1" s="1"/>
  <c r="E104" i="1"/>
  <c r="F104" i="1" s="1"/>
  <c r="G104" i="1" s="1"/>
  <c r="H104" i="1"/>
  <c r="E3" i="1"/>
  <c r="F3" i="1" s="1"/>
  <c r="G3" i="1" s="1"/>
  <c r="I8" i="1"/>
  <c r="J8" i="1" s="1"/>
  <c r="I18" i="1"/>
  <c r="J18" i="1" s="1"/>
  <c r="E18" i="1"/>
  <c r="F18" i="1" s="1"/>
  <c r="G18" i="1" s="1"/>
  <c r="E23" i="1"/>
  <c r="F23" i="1" s="1"/>
  <c r="G23" i="1" s="1"/>
  <c r="I53" i="1"/>
  <c r="J53" i="1" s="1"/>
  <c r="E53" i="1"/>
  <c r="F53" i="1" s="1"/>
  <c r="G53" i="1" s="1"/>
  <c r="I61" i="1"/>
  <c r="J61" i="1" s="1"/>
  <c r="E61" i="1"/>
  <c r="F61" i="1" s="1"/>
  <c r="G61" i="1" s="1"/>
  <c r="I65" i="1"/>
  <c r="J65" i="1" s="1"/>
  <c r="E65" i="1"/>
  <c r="F65" i="1" s="1"/>
  <c r="G65" i="1" s="1"/>
  <c r="I73" i="1"/>
  <c r="J73" i="1" s="1"/>
  <c r="E73" i="1"/>
  <c r="F73" i="1" s="1"/>
  <c r="G73" i="1" s="1"/>
  <c r="I77" i="1"/>
  <c r="J77" i="1" s="1"/>
  <c r="E77" i="1"/>
  <c r="F77" i="1" s="1"/>
  <c r="G77" i="1" s="1"/>
  <c r="I105" i="1"/>
  <c r="J105" i="1" s="1"/>
  <c r="H105" i="1"/>
  <c r="E105" i="1"/>
  <c r="F105" i="1" s="1"/>
  <c r="G105" i="1" s="1"/>
  <c r="I4" i="1"/>
  <c r="J4" i="1" s="1"/>
  <c r="I46" i="1"/>
  <c r="J46" i="1" s="1"/>
  <c r="E46" i="1"/>
  <c r="F46" i="1" s="1"/>
  <c r="G46" i="1" s="1"/>
  <c r="I47" i="1"/>
  <c r="J47" i="1" s="1"/>
  <c r="I10" i="1"/>
  <c r="J10" i="1" s="1"/>
  <c r="E10" i="1"/>
  <c r="F10" i="1" s="1"/>
  <c r="G10" i="1" s="1"/>
  <c r="H22" i="1"/>
  <c r="I26" i="1"/>
  <c r="J26" i="1" s="1"/>
  <c r="E26" i="1"/>
  <c r="F26" i="1" s="1"/>
  <c r="G26" i="1" s="1"/>
  <c r="H28" i="1"/>
  <c r="H39" i="1"/>
  <c r="I42" i="1"/>
  <c r="J42" i="1" s="1"/>
  <c r="E42" i="1"/>
  <c r="F42" i="1" s="1"/>
  <c r="G42" i="1" s="1"/>
  <c r="H44" i="1"/>
  <c r="H53" i="1"/>
  <c r="H57" i="1"/>
  <c r="H61" i="1"/>
  <c r="H65" i="1"/>
  <c r="H69" i="1"/>
  <c r="H73" i="1"/>
  <c r="H77" i="1"/>
  <c r="E82" i="1"/>
  <c r="F82" i="1" s="1"/>
  <c r="G82" i="1" s="1"/>
  <c r="I89" i="1"/>
  <c r="J89" i="1" s="1"/>
  <c r="I93" i="1"/>
  <c r="J93" i="1" s="1"/>
  <c r="H94" i="1"/>
  <c r="I6" i="1"/>
  <c r="J6" i="1" s="1"/>
  <c r="E6" i="1"/>
  <c r="F6" i="1" s="1"/>
  <c r="G6" i="1" s="1"/>
  <c r="H34" i="1"/>
  <c r="I38" i="1"/>
  <c r="J38" i="1" s="1"/>
  <c r="E38" i="1"/>
  <c r="F38" i="1" s="1"/>
  <c r="G38" i="1" s="1"/>
  <c r="I50" i="1"/>
  <c r="J50" i="1" s="1"/>
  <c r="E50" i="1"/>
  <c r="F50" i="1" s="1"/>
  <c r="G50" i="1" s="1"/>
  <c r="I92" i="1"/>
  <c r="J92" i="1" s="1"/>
  <c r="E92" i="1"/>
  <c r="F92" i="1" s="1"/>
  <c r="G92" i="1" s="1"/>
  <c r="H92" i="1"/>
  <c r="H106" i="1"/>
  <c r="I106" i="1"/>
  <c r="J106" i="1" s="1"/>
  <c r="E106" i="1"/>
  <c r="F106" i="1" s="1"/>
  <c r="G106" i="1" s="1"/>
  <c r="I140" i="1"/>
  <c r="J140" i="1" s="1"/>
  <c r="E140" i="1"/>
  <c r="F140" i="1" s="1"/>
  <c r="G140" i="1" s="1"/>
  <c r="I144" i="1"/>
  <c r="J144" i="1" s="1"/>
  <c r="E144" i="1"/>
  <c r="F144" i="1" s="1"/>
  <c r="G144" i="1" s="1"/>
  <c r="I164" i="1"/>
  <c r="J164" i="1" s="1"/>
  <c r="E164" i="1"/>
  <c r="F164" i="1" s="1"/>
  <c r="G164" i="1" s="1"/>
  <c r="H164" i="1"/>
  <c r="E193" i="1"/>
  <c r="F193" i="1" s="1"/>
  <c r="G193" i="1" s="1"/>
  <c r="I193" i="1"/>
  <c r="J193" i="1" s="1"/>
  <c r="I212" i="1"/>
  <c r="J212" i="1" s="1"/>
  <c r="E212" i="1"/>
  <c r="F212" i="1" s="1"/>
  <c r="G212" i="1" s="1"/>
  <c r="H212" i="1"/>
  <c r="H81" i="1"/>
  <c r="I84" i="1"/>
  <c r="J84" i="1" s="1"/>
  <c r="E84" i="1"/>
  <c r="F84" i="1" s="1"/>
  <c r="G84" i="1" s="1"/>
  <c r="H86" i="1"/>
  <c r="H97" i="1"/>
  <c r="I100" i="1"/>
  <c r="J100" i="1" s="1"/>
  <c r="E100" i="1"/>
  <c r="F100" i="1" s="1"/>
  <c r="G100" i="1" s="1"/>
  <c r="H102" i="1"/>
  <c r="E113" i="1"/>
  <c r="F113" i="1" s="1"/>
  <c r="G113" i="1" s="1"/>
  <c r="H114" i="1"/>
  <c r="I117" i="1"/>
  <c r="J117" i="1" s="1"/>
  <c r="I124" i="1"/>
  <c r="J124" i="1" s="1"/>
  <c r="E124" i="1"/>
  <c r="F124" i="1" s="1"/>
  <c r="G124" i="1" s="1"/>
  <c r="H125" i="1"/>
  <c r="I128" i="1"/>
  <c r="J128" i="1" s="1"/>
  <c r="E128" i="1"/>
  <c r="F128" i="1" s="1"/>
  <c r="G128" i="1" s="1"/>
  <c r="H129" i="1"/>
  <c r="I130" i="1"/>
  <c r="J130" i="1" s="1"/>
  <c r="E134" i="1"/>
  <c r="F134" i="1" s="1"/>
  <c r="G134" i="1" s="1"/>
  <c r="I138" i="1"/>
  <c r="J138" i="1" s="1"/>
  <c r="I141" i="1"/>
  <c r="J141" i="1" s="1"/>
  <c r="I148" i="1"/>
  <c r="J148" i="1" s="1"/>
  <c r="E148" i="1"/>
  <c r="F148" i="1" s="1"/>
  <c r="G148" i="1" s="1"/>
  <c r="H148" i="1"/>
  <c r="E149" i="1"/>
  <c r="F149" i="1" s="1"/>
  <c r="G149" i="1" s="1"/>
  <c r="H150" i="1"/>
  <c r="E170" i="1"/>
  <c r="F170" i="1" s="1"/>
  <c r="G170" i="1" s="1"/>
  <c r="E177" i="1"/>
  <c r="F177" i="1" s="1"/>
  <c r="G177" i="1" s="1"/>
  <c r="H178" i="1"/>
  <c r="I181" i="1"/>
  <c r="J181" i="1" s="1"/>
  <c r="E197" i="1"/>
  <c r="F197" i="1" s="1"/>
  <c r="G197" i="1" s="1"/>
  <c r="I208" i="1"/>
  <c r="J208" i="1" s="1"/>
  <c r="E208" i="1"/>
  <c r="F208" i="1" s="1"/>
  <c r="G208" i="1" s="1"/>
  <c r="H208" i="1"/>
  <c r="H241" i="1"/>
  <c r="E241" i="1"/>
  <c r="F241" i="1" s="1"/>
  <c r="G241" i="1" s="1"/>
  <c r="I241" i="1"/>
  <c r="J241" i="1" s="1"/>
  <c r="K241" i="1" s="1"/>
  <c r="I80" i="1"/>
  <c r="J80" i="1" s="1"/>
  <c r="E80" i="1"/>
  <c r="F80" i="1" s="1"/>
  <c r="G80" i="1" s="1"/>
  <c r="I96" i="1"/>
  <c r="J96" i="1" s="1"/>
  <c r="E96" i="1"/>
  <c r="F96" i="1" s="1"/>
  <c r="G96" i="1" s="1"/>
  <c r="I108" i="1"/>
  <c r="J108" i="1" s="1"/>
  <c r="E108" i="1"/>
  <c r="F108" i="1" s="1"/>
  <c r="G108" i="1" s="1"/>
  <c r="H109" i="1"/>
  <c r="I112" i="1"/>
  <c r="J112" i="1" s="1"/>
  <c r="E112" i="1"/>
  <c r="F112" i="1" s="1"/>
  <c r="G112" i="1" s="1"/>
  <c r="H113" i="1"/>
  <c r="I114" i="1"/>
  <c r="J114" i="1" s="1"/>
  <c r="I122" i="1"/>
  <c r="J122" i="1" s="1"/>
  <c r="I125" i="1"/>
  <c r="J125" i="1" s="1"/>
  <c r="I132" i="1"/>
  <c r="J132" i="1" s="1"/>
  <c r="E132" i="1"/>
  <c r="F132" i="1" s="1"/>
  <c r="G132" i="1" s="1"/>
  <c r="H132" i="1"/>
  <c r="H134" i="1"/>
  <c r="H140" i="1"/>
  <c r="H144" i="1"/>
  <c r="H162" i="1"/>
  <c r="I165" i="1"/>
  <c r="J165" i="1" s="1"/>
  <c r="I172" i="1"/>
  <c r="J172" i="1" s="1"/>
  <c r="E172" i="1"/>
  <c r="F172" i="1" s="1"/>
  <c r="G172" i="1" s="1"/>
  <c r="H173" i="1"/>
  <c r="I176" i="1"/>
  <c r="J176" i="1" s="1"/>
  <c r="E176" i="1"/>
  <c r="F176" i="1" s="1"/>
  <c r="G176" i="1" s="1"/>
  <c r="H177" i="1"/>
  <c r="I178" i="1"/>
  <c r="J178" i="1" s="1"/>
  <c r="H193" i="1"/>
  <c r="H197" i="1"/>
  <c r="H202" i="1"/>
  <c r="E202" i="1"/>
  <c r="F202" i="1" s="1"/>
  <c r="G202" i="1" s="1"/>
  <c r="H218" i="1"/>
  <c r="I218" i="1"/>
  <c r="J218" i="1" s="1"/>
  <c r="I109" i="1"/>
  <c r="J109" i="1" s="1"/>
  <c r="I116" i="1"/>
  <c r="J116" i="1" s="1"/>
  <c r="E116" i="1"/>
  <c r="F116" i="1" s="1"/>
  <c r="G116" i="1" s="1"/>
  <c r="H116" i="1"/>
  <c r="I149" i="1"/>
  <c r="J149" i="1" s="1"/>
  <c r="I156" i="1"/>
  <c r="J156" i="1" s="1"/>
  <c r="E156" i="1"/>
  <c r="F156" i="1" s="1"/>
  <c r="G156" i="1" s="1"/>
  <c r="I160" i="1"/>
  <c r="J160" i="1" s="1"/>
  <c r="E160" i="1"/>
  <c r="F160" i="1" s="1"/>
  <c r="G160" i="1" s="1"/>
  <c r="I162" i="1"/>
  <c r="J162" i="1" s="1"/>
  <c r="I170" i="1"/>
  <c r="J170" i="1" s="1"/>
  <c r="I173" i="1"/>
  <c r="J173" i="1" s="1"/>
  <c r="I180" i="1"/>
  <c r="J180" i="1" s="1"/>
  <c r="E180" i="1"/>
  <c r="F180" i="1" s="1"/>
  <c r="G180" i="1" s="1"/>
  <c r="H180" i="1"/>
  <c r="H190" i="1"/>
  <c r="I190" i="1"/>
  <c r="J190" i="1" s="1"/>
  <c r="I192" i="1"/>
  <c r="J192" i="1" s="1"/>
  <c r="E192" i="1"/>
  <c r="F192" i="1" s="1"/>
  <c r="G192" i="1" s="1"/>
  <c r="I196" i="1"/>
  <c r="J196" i="1" s="1"/>
  <c r="E196" i="1"/>
  <c r="F196" i="1" s="1"/>
  <c r="G196" i="1" s="1"/>
  <c r="E209" i="1"/>
  <c r="F209" i="1" s="1"/>
  <c r="G209" i="1" s="1"/>
  <c r="I209" i="1"/>
  <c r="J209" i="1" s="1"/>
  <c r="H209" i="1"/>
  <c r="H213" i="1"/>
  <c r="I213" i="1"/>
  <c r="J213" i="1" s="1"/>
  <c r="E213" i="1"/>
  <c r="F213" i="1" s="1"/>
  <c r="G213" i="1" s="1"/>
  <c r="H229" i="1"/>
  <c r="E229" i="1"/>
  <c r="F229" i="1" s="1"/>
  <c r="G229" i="1" s="1"/>
  <c r="H245" i="1"/>
  <c r="E245" i="1"/>
  <c r="F245" i="1" s="1"/>
  <c r="G245" i="1" s="1"/>
  <c r="H279" i="1"/>
  <c r="E279" i="1"/>
  <c r="F279" i="1" s="1"/>
  <c r="G279" i="1" s="1"/>
  <c r="I279" i="1"/>
  <c r="J279" i="1" s="1"/>
  <c r="K279" i="1" s="1"/>
  <c r="H295" i="1"/>
  <c r="E295" i="1"/>
  <c r="F295" i="1" s="1"/>
  <c r="G295" i="1" s="1"/>
  <c r="I295" i="1"/>
  <c r="J295" i="1" s="1"/>
  <c r="K295" i="1" s="1"/>
  <c r="I120" i="1"/>
  <c r="J120" i="1" s="1"/>
  <c r="E120" i="1"/>
  <c r="F120" i="1" s="1"/>
  <c r="G120" i="1" s="1"/>
  <c r="I136" i="1"/>
  <c r="J136" i="1" s="1"/>
  <c r="E136" i="1"/>
  <c r="F136" i="1" s="1"/>
  <c r="G136" i="1" s="1"/>
  <c r="I152" i="1"/>
  <c r="J152" i="1" s="1"/>
  <c r="E152" i="1"/>
  <c r="F152" i="1" s="1"/>
  <c r="G152" i="1" s="1"/>
  <c r="I168" i="1"/>
  <c r="J168" i="1" s="1"/>
  <c r="E168" i="1"/>
  <c r="F168" i="1" s="1"/>
  <c r="G168" i="1" s="1"/>
  <c r="I184" i="1"/>
  <c r="J184" i="1" s="1"/>
  <c r="E184" i="1"/>
  <c r="F184" i="1" s="1"/>
  <c r="G184" i="1" s="1"/>
  <c r="I200" i="1"/>
  <c r="J200" i="1" s="1"/>
  <c r="E200" i="1"/>
  <c r="F200" i="1" s="1"/>
  <c r="G200" i="1" s="1"/>
  <c r="H200" i="1"/>
  <c r="E201" i="1"/>
  <c r="F201" i="1" s="1"/>
  <c r="G201" i="1" s="1"/>
  <c r="H214" i="1"/>
  <c r="I224" i="1"/>
  <c r="J224" i="1" s="1"/>
  <c r="E224" i="1"/>
  <c r="F224" i="1" s="1"/>
  <c r="G224" i="1" s="1"/>
  <c r="I229" i="1"/>
  <c r="J229" i="1" s="1"/>
  <c r="H233" i="1"/>
  <c r="E233" i="1"/>
  <c r="F233" i="1" s="1"/>
  <c r="G233" i="1" s="1"/>
  <c r="I245" i="1"/>
  <c r="J245" i="1" s="1"/>
  <c r="K245" i="1" s="1"/>
  <c r="I261" i="1"/>
  <c r="J261" i="1" s="1"/>
  <c r="K261" i="1" s="1"/>
  <c r="E261" i="1"/>
  <c r="F261" i="1" s="1"/>
  <c r="G261" i="1" s="1"/>
  <c r="H261" i="1"/>
  <c r="H237" i="1"/>
  <c r="E237" i="1"/>
  <c r="F237" i="1" s="1"/>
  <c r="G237" i="1" s="1"/>
  <c r="I253" i="1"/>
  <c r="J253" i="1" s="1"/>
  <c r="K253" i="1" s="1"/>
  <c r="E253" i="1"/>
  <c r="F253" i="1" s="1"/>
  <c r="G253" i="1" s="1"/>
  <c r="H253" i="1"/>
  <c r="H267" i="1"/>
  <c r="E267" i="1"/>
  <c r="F267" i="1" s="1"/>
  <c r="G267" i="1" s="1"/>
  <c r="I267" i="1"/>
  <c r="J267" i="1" s="1"/>
  <c r="K267" i="1" s="1"/>
  <c r="H283" i="1"/>
  <c r="E283" i="1"/>
  <c r="F283" i="1" s="1"/>
  <c r="G283" i="1" s="1"/>
  <c r="I283" i="1"/>
  <c r="J283" i="1" s="1"/>
  <c r="K283" i="1" s="1"/>
  <c r="I188" i="1"/>
  <c r="J188" i="1" s="1"/>
  <c r="E188" i="1"/>
  <c r="F188" i="1" s="1"/>
  <c r="G188" i="1" s="1"/>
  <c r="I204" i="1"/>
  <c r="J204" i="1" s="1"/>
  <c r="E204" i="1"/>
  <c r="F204" i="1" s="1"/>
  <c r="G204" i="1" s="1"/>
  <c r="H206" i="1"/>
  <c r="H217" i="1"/>
  <c r="I220" i="1"/>
  <c r="J220" i="1" s="1"/>
  <c r="E220" i="1"/>
  <c r="F220" i="1" s="1"/>
  <c r="G220" i="1" s="1"/>
  <c r="H222" i="1"/>
  <c r="I216" i="1"/>
  <c r="J216" i="1" s="1"/>
  <c r="E216" i="1"/>
  <c r="F216" i="1" s="1"/>
  <c r="G216" i="1" s="1"/>
  <c r="I228" i="1"/>
  <c r="J228" i="1" s="1"/>
  <c r="E228" i="1"/>
  <c r="F228" i="1" s="1"/>
  <c r="G228" i="1" s="1"/>
  <c r="I232" i="1"/>
  <c r="J232" i="1" s="1"/>
  <c r="K232" i="1" s="1"/>
  <c r="E232" i="1"/>
  <c r="F232" i="1" s="1"/>
  <c r="G232" i="1" s="1"/>
  <c r="I236" i="1"/>
  <c r="J236" i="1" s="1"/>
  <c r="K236" i="1" s="1"/>
  <c r="E236" i="1"/>
  <c r="F236" i="1" s="1"/>
  <c r="G236" i="1" s="1"/>
  <c r="I240" i="1"/>
  <c r="J240" i="1" s="1"/>
  <c r="K240" i="1" s="1"/>
  <c r="E240" i="1"/>
  <c r="F240" i="1" s="1"/>
  <c r="G240" i="1" s="1"/>
  <c r="I244" i="1"/>
  <c r="J244" i="1" s="1"/>
  <c r="K244" i="1" s="1"/>
  <c r="E244" i="1"/>
  <c r="F244" i="1" s="1"/>
  <c r="G244" i="1" s="1"/>
  <c r="I249" i="1"/>
  <c r="J249" i="1" s="1"/>
  <c r="K249" i="1" s="1"/>
  <c r="E249" i="1"/>
  <c r="F249" i="1" s="1"/>
  <c r="G249" i="1" s="1"/>
  <c r="H249" i="1"/>
  <c r="H258" i="1"/>
  <c r="E258" i="1"/>
  <c r="F258" i="1" s="1"/>
  <c r="G258" i="1" s="1"/>
  <c r="H264" i="1"/>
  <c r="I264" i="1"/>
  <c r="J264" i="1" s="1"/>
  <c r="K264" i="1" s="1"/>
  <c r="E264" i="1"/>
  <c r="F264" i="1" s="1"/>
  <c r="G264" i="1" s="1"/>
  <c r="H299" i="1"/>
  <c r="E299" i="1"/>
  <c r="F299" i="1" s="1"/>
  <c r="G299" i="1" s="1"/>
  <c r="I299" i="1"/>
  <c r="J299" i="1" s="1"/>
  <c r="K299" i="1" s="1"/>
  <c r="H246" i="1"/>
  <c r="H271" i="1"/>
  <c r="E271" i="1"/>
  <c r="F271" i="1" s="1"/>
  <c r="G271" i="1" s="1"/>
  <c r="H287" i="1"/>
  <c r="E287" i="1"/>
  <c r="F287" i="1" s="1"/>
  <c r="G287" i="1" s="1"/>
  <c r="I257" i="1"/>
  <c r="J257" i="1" s="1"/>
  <c r="K257" i="1" s="1"/>
  <c r="E257" i="1"/>
  <c r="F257" i="1" s="1"/>
  <c r="G257" i="1" s="1"/>
  <c r="H275" i="1"/>
  <c r="E275" i="1"/>
  <c r="F275" i="1" s="1"/>
  <c r="G275" i="1" s="1"/>
  <c r="H291" i="1"/>
  <c r="E291" i="1"/>
  <c r="F291" i="1" s="1"/>
  <c r="G291" i="1" s="1"/>
  <c r="H256" i="1"/>
  <c r="H260" i="1"/>
  <c r="E256" i="1"/>
  <c r="F256" i="1" s="1"/>
  <c r="G256" i="1" s="1"/>
  <c r="E260" i="1"/>
  <c r="F260" i="1" s="1"/>
  <c r="G260" i="1" s="1"/>
  <c r="I266" i="1"/>
  <c r="J266" i="1" s="1"/>
  <c r="K266" i="1" s="1"/>
  <c r="E266" i="1"/>
  <c r="F266" i="1" s="1"/>
  <c r="G266" i="1" s="1"/>
  <c r="I270" i="1"/>
  <c r="J270" i="1" s="1"/>
  <c r="K270" i="1" s="1"/>
  <c r="E270" i="1"/>
  <c r="F270" i="1" s="1"/>
  <c r="G270" i="1" s="1"/>
  <c r="I274" i="1"/>
  <c r="J274" i="1" s="1"/>
  <c r="K274" i="1" s="1"/>
  <c r="E274" i="1"/>
  <c r="F274" i="1" s="1"/>
  <c r="G274" i="1" s="1"/>
  <c r="I278" i="1"/>
  <c r="J278" i="1" s="1"/>
  <c r="K278" i="1" s="1"/>
  <c r="E278" i="1"/>
  <c r="F278" i="1" s="1"/>
  <c r="G278" i="1" s="1"/>
  <c r="I282" i="1"/>
  <c r="J282" i="1" s="1"/>
  <c r="K282" i="1" s="1"/>
  <c r="E282" i="1"/>
  <c r="F282" i="1" s="1"/>
  <c r="G282" i="1" s="1"/>
  <c r="I286" i="1"/>
  <c r="J286" i="1" s="1"/>
  <c r="K286" i="1" s="1"/>
  <c r="E286" i="1"/>
  <c r="F286" i="1" s="1"/>
  <c r="G286" i="1" s="1"/>
  <c r="I290" i="1"/>
  <c r="J290" i="1" s="1"/>
  <c r="K290" i="1" s="1"/>
  <c r="E290" i="1"/>
  <c r="F290" i="1" s="1"/>
  <c r="G290" i="1" s="1"/>
  <c r="I294" i="1"/>
  <c r="J294" i="1" s="1"/>
  <c r="K294" i="1" s="1"/>
  <c r="E294" i="1"/>
  <c r="F294" i="1" s="1"/>
  <c r="G294" i="1" s="1"/>
  <c r="I298" i="1"/>
  <c r="J298" i="1" s="1"/>
  <c r="K298" i="1" s="1"/>
  <c r="E298" i="1"/>
  <c r="F298" i="1" s="1"/>
  <c r="G298" i="1" s="1"/>
  <c r="K109" i="1" l="1"/>
  <c r="K116" i="1"/>
  <c r="K111" i="1"/>
  <c r="K112" i="1"/>
  <c r="K124" i="1"/>
  <c r="K132" i="1"/>
  <c r="K140" i="1"/>
  <c r="K148" i="1"/>
  <c r="K156" i="1"/>
  <c r="K28" i="1"/>
  <c r="K33" i="1"/>
  <c r="K38" i="1"/>
  <c r="K45" i="1"/>
  <c r="K58" i="1"/>
  <c r="K69" i="1"/>
  <c r="K76" i="1"/>
  <c r="K84" i="1"/>
  <c r="K89" i="1"/>
  <c r="K96" i="1"/>
  <c r="K102" i="1"/>
  <c r="K114" i="1"/>
  <c r="K126" i="1"/>
  <c r="K134" i="1"/>
  <c r="K142" i="1"/>
  <c r="K150" i="1"/>
  <c r="K158" i="1"/>
  <c r="K166" i="1"/>
  <c r="K174" i="1"/>
  <c r="K182" i="1"/>
  <c r="K186" i="1"/>
  <c r="K192" i="1"/>
  <c r="K200" i="1"/>
  <c r="K72" i="1"/>
  <c r="K86" i="1"/>
  <c r="K99" i="1"/>
  <c r="K118" i="1"/>
  <c r="K130" i="1"/>
  <c r="K146" i="1"/>
  <c r="K162" i="1"/>
  <c r="K168" i="1"/>
  <c r="K189" i="1"/>
  <c r="K194" i="1"/>
  <c r="K204" i="1"/>
  <c r="K212" i="1"/>
  <c r="K222" i="1"/>
  <c r="K41" i="1"/>
  <c r="K6" i="1"/>
  <c r="K10" i="1"/>
  <c r="K16" i="1"/>
  <c r="K18" i="1"/>
  <c r="K23" i="1"/>
  <c r="K66" i="1"/>
  <c r="K80" i="1"/>
  <c r="K93" i="1"/>
  <c r="K106" i="1"/>
  <c r="K122" i="1"/>
  <c r="K138" i="1"/>
  <c r="K154" i="1"/>
  <c r="K172" i="1"/>
  <c r="K178" i="1"/>
  <c r="K198" i="1"/>
  <c r="K208" i="1"/>
  <c r="K216" i="1"/>
  <c r="K226" i="1"/>
  <c r="K49" i="1"/>
  <c r="K136" i="1"/>
  <c r="K164" i="1"/>
  <c r="K187" i="1"/>
  <c r="K196" i="1"/>
  <c r="K218" i="1"/>
  <c r="K220" i="1"/>
  <c r="K7" i="1"/>
  <c r="K11" i="1"/>
  <c r="K17" i="1"/>
  <c r="K55" i="1"/>
  <c r="K128" i="1"/>
  <c r="K160" i="1"/>
  <c r="K170" i="1"/>
  <c r="K180" i="1"/>
  <c r="K202" i="1"/>
  <c r="K214" i="1"/>
  <c r="K221" i="1"/>
  <c r="K224" i="1"/>
  <c r="K37" i="1"/>
  <c r="K152" i="1"/>
  <c r="K176" i="1"/>
  <c r="K210" i="1"/>
  <c r="K225" i="1"/>
  <c r="K228" i="1"/>
  <c r="K13" i="1"/>
  <c r="K19" i="1"/>
  <c r="K60" i="1"/>
  <c r="K144" i="1"/>
  <c r="K185" i="1"/>
  <c r="K191" i="1"/>
  <c r="K206" i="1"/>
  <c r="K219" i="1"/>
  <c r="K188" i="1"/>
  <c r="K119" i="1"/>
  <c r="K81" i="1"/>
  <c r="K131" i="1"/>
  <c r="K211" i="1"/>
  <c r="K157" i="1"/>
  <c r="K98" i="1"/>
  <c r="K215" i="1"/>
  <c r="K161" i="1"/>
  <c r="K24" i="1"/>
  <c r="K184" i="1"/>
  <c r="K104" i="1"/>
  <c r="K61" i="1"/>
  <c r="K21" i="1"/>
  <c r="K40" i="1"/>
  <c r="K195" i="1"/>
  <c r="K165" i="1"/>
  <c r="K71" i="1"/>
  <c r="K193" i="1"/>
  <c r="K167" i="1"/>
  <c r="K135" i="1"/>
  <c r="K94" i="1"/>
  <c r="K68" i="1"/>
  <c r="K141" i="1"/>
  <c r="K115" i="1"/>
  <c r="K70" i="1"/>
  <c r="K57" i="1"/>
  <c r="K44" i="1"/>
  <c r="K22" i="1"/>
  <c r="K12" i="1"/>
  <c r="K121" i="1"/>
  <c r="K137" i="1"/>
  <c r="K67" i="1"/>
  <c r="K173" i="1"/>
  <c r="K139" i="1"/>
  <c r="K85" i="1"/>
  <c r="K230" i="1"/>
  <c r="K171" i="1"/>
  <c r="K129" i="1"/>
  <c r="K179" i="1"/>
  <c r="K50" i="1"/>
  <c r="K26" i="1"/>
  <c r="K4" i="1"/>
  <c r="K190" i="1"/>
  <c r="K31" i="1"/>
  <c r="K151" i="1"/>
  <c r="K82" i="1"/>
  <c r="K125" i="1"/>
  <c r="K90" i="1"/>
  <c r="K63" i="1"/>
  <c r="K110" i="1"/>
  <c r="K123" i="1"/>
  <c r="K145" i="1"/>
  <c r="K177" i="1"/>
  <c r="K79" i="1"/>
  <c r="K223" i="1"/>
  <c r="K48" i="1"/>
  <c r="K14" i="1"/>
  <c r="K205" i="1"/>
  <c r="K201" i="1"/>
  <c r="K143" i="1"/>
  <c r="K74" i="1"/>
  <c r="K149" i="1"/>
  <c r="K101" i="1"/>
  <c r="K88" i="1"/>
  <c r="K75" i="1"/>
  <c r="K46" i="1"/>
  <c r="K5" i="1"/>
  <c r="K203" i="1"/>
  <c r="K155" i="1"/>
  <c r="K107" i="1"/>
  <c r="K73" i="1"/>
  <c r="K207" i="1"/>
  <c r="K35" i="1"/>
  <c r="K199" i="1"/>
  <c r="K153" i="1"/>
  <c r="K92" i="1"/>
  <c r="K65" i="1"/>
  <c r="K147" i="1"/>
  <c r="K217" i="1"/>
  <c r="K181" i="1"/>
  <c r="K91" i="1"/>
  <c r="K59" i="1"/>
  <c r="K36" i="1"/>
  <c r="K8" i="1"/>
  <c r="K30" i="1"/>
  <c r="K163" i="1"/>
  <c r="K56" i="1"/>
  <c r="K32" i="1"/>
  <c r="K159" i="1"/>
  <c r="K127" i="1"/>
  <c r="K87" i="1"/>
  <c r="K62" i="1"/>
  <c r="K133" i="1"/>
  <c r="K113" i="1"/>
  <c r="K95" i="1"/>
  <c r="K83" i="1"/>
  <c r="K53" i="1"/>
  <c r="K39" i="1"/>
  <c r="K29" i="1"/>
  <c r="K20" i="1"/>
  <c r="K117" i="1"/>
  <c r="K197" i="1"/>
  <c r="K100" i="1"/>
  <c r="K209" i="1"/>
  <c r="K78" i="1"/>
  <c r="K213" i="1"/>
  <c r="K97" i="1"/>
  <c r="K54" i="1"/>
  <c r="K183" i="1"/>
  <c r="K108" i="1"/>
  <c r="K27" i="1"/>
  <c r="K103" i="1"/>
  <c r="K77" i="1"/>
  <c r="K51" i="1"/>
  <c r="K9" i="1"/>
  <c r="K229" i="1"/>
  <c r="K227" i="1"/>
  <c r="K105" i="1"/>
  <c r="K47" i="1"/>
  <c r="K120" i="1"/>
  <c r="K64" i="1"/>
  <c r="K25" i="1"/>
  <c r="K169" i="1"/>
  <c r="K42" i="1"/>
  <c r="K175" i="1"/>
  <c r="K43" i="1"/>
  <c r="K34" i="1"/>
  <c r="K15" i="1"/>
  <c r="K3" i="1"/>
</calcChain>
</file>

<file path=xl/sharedStrings.xml><?xml version="1.0" encoding="utf-8"?>
<sst xmlns="http://schemas.openxmlformats.org/spreadsheetml/2006/main" count="46" uniqueCount="20">
  <si>
    <t>№п/п</t>
  </si>
  <si>
    <t>Задание из СЭД</t>
  </si>
  <si>
    <t>Статус</t>
  </si>
  <si>
    <t>номер</t>
  </si>
  <si>
    <t>дата</t>
  </si>
  <si>
    <t>покупатель</t>
  </si>
  <si>
    <t>объект</t>
  </si>
  <si>
    <t>стр. №</t>
  </si>
  <si>
    <t>квартира</t>
  </si>
  <si>
    <t>срок ответ</t>
  </si>
  <si>
    <t>просрочка</t>
  </si>
  <si>
    <t>Устранение окна</t>
  </si>
  <si>
    <t>Устранение сантехника</t>
  </si>
  <si>
    <t>Устранение электрика</t>
  </si>
  <si>
    <t xml:space="preserve">Устранение </t>
  </si>
  <si>
    <t>уведомление ГП (ОСЗ)</t>
  </si>
  <si>
    <t>Срок для устранения замечаний ГП</t>
  </si>
  <si>
    <t>Скм</t>
  </si>
  <si>
    <t>Да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</si>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</sst>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0000"/>
        <bgColor indexed="64"/>
      </patternFill>
    </fill>
    <fill>
      <patternFill patternType="solid">
        <fgColor rgb="FFFF3300"/>
        <bgColor theme="0" tint="-0.14999847407452621"/>
      </patternFill>
    </fill>
    <fill>
      <patternFill patternType="solid">
        <fgColor rgb="FFFF3300"/>
        <bgColor indexed="64"/>
      </patternFill>
    </fill>
    <fill>
      <patternFill patternType="solid">
        <fgColor rgb="FFFF0000"/>
        <bgColor theme="0" tint="-0.1499984740745262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6"/>
      </left>
      <right/>
      <top/>
      <bottom/>
      <diagonal/>
    </border>
    <border>
      <left style="thin">
        <color theme="6"/>
      </left>
      <right/>
      <top/>
      <bottom style="thin">
        <color rgb="FFFF5050"/>
      </bottom>
      <diagonal/>
    </border>
    <border>
      <left/>
      <right/>
      <top/>
      <bottom style="thin">
        <color rgb="FFFF505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1" fontId="0" fillId="3" borderId="4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1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4" fontId="3" fillId="0" borderId="0" xfId="1" applyNumberFormat="1" applyAlignment="1" applyProtection="1">
      <alignment horizontal="center" vertical="center"/>
    </xf>
    <xf numFmtId="14" fontId="4" fillId="0" borderId="0" xfId="1" applyNumberFormat="1" applyFont="1" applyAlignment="1" applyProtection="1">
      <alignment horizontal="center" vertical="center"/>
    </xf>
    <xf numFmtId="14" fontId="0" fillId="4" borderId="0" xfId="0" applyNumberFormat="1" applyFill="1" applyAlignment="1" applyProtection="1">
      <alignment horizontal="center" vertical="center"/>
    </xf>
    <xf numFmtId="14" fontId="3" fillId="4" borderId="0" xfId="1" applyNumberForma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0" borderId="0" xfId="1" applyNumberFormat="1" applyAlignment="1" applyProtection="1">
      <alignment horizontal="center" vertical="center"/>
    </xf>
    <xf numFmtId="1" fontId="0" fillId="3" borderId="5" xfId="0" applyNumberFormat="1" applyFont="1" applyFill="1" applyBorder="1" applyAlignment="1">
      <alignment horizontal="center" vertical="center"/>
    </xf>
    <xf numFmtId="14" fontId="0" fillId="0" borderId="6" xfId="0" applyNumberFormat="1" applyBorder="1" applyAlignment="1" applyProtection="1">
      <alignment horizontal="center" vertical="center"/>
    </xf>
    <xf numFmtId="0" fontId="0" fillId="0" borderId="6" xfId="0" applyNumberFormat="1" applyBorder="1" applyAlignment="1" applyProtection="1">
      <alignment horizontal="center" vertical="center"/>
    </xf>
    <xf numFmtId="1" fontId="0" fillId="0" borderId="6" xfId="0" applyNumberForma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14" fontId="3" fillId="0" borderId="6" xfId="1" applyNumberFormat="1" applyBorder="1" applyAlignment="1" applyProtection="1">
      <alignment horizontal="center" vertical="center"/>
    </xf>
    <xf numFmtId="1" fontId="0" fillId="5" borderId="4" xfId="0" applyNumberFormat="1" applyFont="1" applyFill="1" applyBorder="1" applyAlignment="1">
      <alignment horizontal="center" vertical="center"/>
    </xf>
    <xf numFmtId="14" fontId="0" fillId="6" borderId="0" xfId="0" applyNumberFormat="1" applyFill="1" applyAlignment="1" applyProtection="1">
      <alignment horizontal="center" vertical="center"/>
    </xf>
    <xf numFmtId="0" fontId="0" fillId="6" borderId="0" xfId="0" applyNumberFormat="1" applyFill="1" applyAlignment="1" applyProtection="1">
      <alignment horizontal="center" vertical="center"/>
    </xf>
    <xf numFmtId="1" fontId="0" fillId="6" borderId="0" xfId="0" applyNumberFormat="1" applyFill="1" applyAlignment="1" applyProtection="1">
      <alignment horizontal="center" vertical="center"/>
    </xf>
    <xf numFmtId="0" fontId="0" fillId="6" borderId="0" xfId="0" applyFill="1" applyAlignment="1" applyProtection="1">
      <alignment horizontal="center" vertical="center"/>
    </xf>
    <xf numFmtId="0" fontId="0" fillId="6" borderId="0" xfId="0" applyFill="1"/>
    <xf numFmtId="1" fontId="0" fillId="7" borderId="4" xfId="0" applyNumberFormat="1" applyFont="1" applyFill="1" applyBorder="1" applyAlignment="1">
      <alignment horizontal="center" vertical="center"/>
    </xf>
    <xf numFmtId="0" fontId="0" fillId="4" borderId="0" xfId="0" applyNumberFormat="1" applyFill="1" applyAlignment="1" applyProtection="1">
      <alignment horizontal="center" vertical="center"/>
    </xf>
    <xf numFmtId="1" fontId="0" fillId="4" borderId="0" xfId="0" applyNumberFormat="1" applyFill="1" applyAlignment="1" applyProtection="1">
      <alignment horizontal="center" vertical="center"/>
    </xf>
    <xf numFmtId="0" fontId="0" fillId="4" borderId="0" xfId="0" applyFill="1" applyAlignment="1" applyProtection="1">
      <alignment horizontal="center" vertical="center"/>
    </xf>
    <xf numFmtId="0" fontId="0" fillId="4" borderId="0" xfId="0" applyFill="1"/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37"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b/>
        <i/>
      </font>
      <fill>
        <gradientFill type="path" left="0.5" right="0.5" top="0.5" bottom="0.5">
          <stop position="0">
            <color rgb="FFFFFF00"/>
          </stop>
          <stop position="1">
            <color theme="4" tint="0.40000610370189521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b/>
        <i/>
      </font>
      <fill>
        <gradientFill type="path" left="0.5" right="0.5" top="0.5" bottom="0.5">
          <stop position="0">
            <color rgb="FFFFFF00"/>
          </stop>
          <stop position="1">
            <color theme="4" tint="0.40000610370189521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ont>
        <b/>
        <i/>
      </font>
      <fill>
        <gradientFill type="path" left="0.5" right="0.5" top="0.5" bottom="0.5">
          <stop position="0">
            <color rgb="FFFFFF00"/>
          </stop>
          <stop position="1">
            <color theme="4" tint="0.40000610370189521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19" formatCode="dd/mm/yyyy"/>
      <alignment horizontal="center" vertical="center" textRotation="0" wrapText="0" indent="0" justifyLastLine="0" shrinkToFit="0" readingOrder="0"/>
      <protection locked="1" hidden="0"/>
    </dxf>
    <dxf>
      <numFmt numFmtId="19" formatCode="dd/mm/yyyy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6"/>
        </left>
        <right/>
        <top/>
        <bottom/>
      </border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6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6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6"/>
        </left>
        <right/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theme="6"/>
          <bgColor theme="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5;&#1057;&#1055;%20&#1069;&#1050;&#1057;&#1055;&#1056;&#1045;&#1057;&#1057;\New%20folder\&#1055;&#1088;&#1077;&#1090;&#1077;&#1085;&#1079;&#1080;&#1086;&#1085;&#1085;&#1072;&#1103;%20&#1088;&#1072;&#1073;&#1086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_претензий"/>
      <sheetName val="постпродажное_обслуживание"/>
      <sheetName val="Окна"/>
      <sheetName val="Сантехника"/>
      <sheetName val="Электрика"/>
      <sheetName val="Отделка"/>
      <sheetName val="осз"/>
      <sheetName val="суды"/>
      <sheetName val="выгрузка списание"/>
      <sheetName val="Фин_расчеты"/>
      <sheetName val="расчеты по ДГП"/>
      <sheetName val="база данных"/>
      <sheetName val="Списки"/>
    </sheetNames>
    <sheetDataSet>
      <sheetData sheetId="0"/>
      <sheetData sheetId="1">
        <row r="3">
          <cell r="D3" t="str">
            <v>Я-01-673</v>
          </cell>
        </row>
        <row r="4">
          <cell r="D4" t="str">
            <v>Я-01-826</v>
          </cell>
          <cell r="P4">
            <v>42685</v>
          </cell>
        </row>
        <row r="5">
          <cell r="D5" t="str">
            <v>Я-01-796</v>
          </cell>
          <cell r="P5">
            <v>42681</v>
          </cell>
        </row>
        <row r="6">
          <cell r="D6" t="str">
            <v>Я-01-790</v>
          </cell>
          <cell r="P6">
            <v>42677</v>
          </cell>
        </row>
        <row r="7">
          <cell r="D7" t="str">
            <v>Я-01-793</v>
          </cell>
          <cell r="P7">
            <v>42681</v>
          </cell>
        </row>
        <row r="8">
          <cell r="D8" t="str">
            <v>Я-01-812</v>
          </cell>
          <cell r="P8">
            <v>42685</v>
          </cell>
        </row>
        <row r="9">
          <cell r="D9" t="str">
            <v>Я-01-823</v>
          </cell>
          <cell r="P9">
            <v>42685</v>
          </cell>
        </row>
        <row r="10">
          <cell r="D10" t="str">
            <v xml:space="preserve">Я-01-821 </v>
          </cell>
          <cell r="P10">
            <v>42685</v>
          </cell>
        </row>
        <row r="11">
          <cell r="D11" t="str">
            <v>Я-01-822</v>
          </cell>
          <cell r="P11">
            <v>42685</v>
          </cell>
        </row>
        <row r="12">
          <cell r="D12" t="str">
            <v>Я-01-811</v>
          </cell>
        </row>
        <row r="13">
          <cell r="D13" t="str">
            <v>Я-01-801</v>
          </cell>
        </row>
        <row r="14">
          <cell r="D14" t="str">
            <v>Я-01-799</v>
          </cell>
          <cell r="P14">
            <v>42685</v>
          </cell>
        </row>
        <row r="15">
          <cell r="D15" t="str">
            <v>Я-01-807</v>
          </cell>
          <cell r="P15">
            <v>42685</v>
          </cell>
        </row>
        <row r="16">
          <cell r="D16" t="str">
            <v>Я-01-810</v>
          </cell>
        </row>
        <row r="17">
          <cell r="D17" t="str">
            <v>Я-01-742</v>
          </cell>
          <cell r="P17">
            <v>42688</v>
          </cell>
        </row>
        <row r="18">
          <cell r="D18" t="str">
            <v>Я-01-829</v>
          </cell>
          <cell r="P18">
            <v>42688</v>
          </cell>
        </row>
        <row r="19">
          <cell r="D19" t="str">
            <v>Я-01-830</v>
          </cell>
          <cell r="P19">
            <v>42685</v>
          </cell>
        </row>
        <row r="20">
          <cell r="D20" t="str">
            <v xml:space="preserve">Я-01-818 </v>
          </cell>
          <cell r="P20">
            <v>42685</v>
          </cell>
        </row>
        <row r="21">
          <cell r="D21" t="str">
            <v>Я-01-806</v>
          </cell>
          <cell r="P21">
            <v>42691</v>
          </cell>
        </row>
        <row r="22">
          <cell r="D22" t="str">
            <v>Я-01-837</v>
          </cell>
          <cell r="P22">
            <v>42691</v>
          </cell>
        </row>
        <row r="23">
          <cell r="D23" t="str">
            <v>Я-01-835</v>
          </cell>
          <cell r="P23">
            <v>42685</v>
          </cell>
        </row>
        <row r="24">
          <cell r="D24" t="str">
            <v>Я-01-805</v>
          </cell>
          <cell r="P24">
            <v>42692</v>
          </cell>
        </row>
        <row r="25">
          <cell r="D25" t="str">
            <v>Я-01-838</v>
          </cell>
          <cell r="P25">
            <v>42703</v>
          </cell>
        </row>
        <row r="26">
          <cell r="D26" t="str">
            <v>Я-01-836</v>
          </cell>
          <cell r="P26">
            <v>42698</v>
          </cell>
        </row>
        <row r="27">
          <cell r="D27" t="str">
            <v>Я-01-841</v>
          </cell>
          <cell r="P27">
            <v>42698</v>
          </cell>
        </row>
        <row r="28">
          <cell r="D28" t="str">
            <v>Я-01-847</v>
          </cell>
          <cell r="P28">
            <v>42698</v>
          </cell>
        </row>
        <row r="29">
          <cell r="D29" t="str">
            <v>Я-01-846</v>
          </cell>
          <cell r="P29">
            <v>42698</v>
          </cell>
        </row>
        <row r="30">
          <cell r="D30" t="str">
            <v>Я-01-855</v>
          </cell>
          <cell r="P30">
            <v>42698</v>
          </cell>
        </row>
        <row r="31">
          <cell r="D31" t="str">
            <v>Я-01-860</v>
          </cell>
          <cell r="P31">
            <v>42698</v>
          </cell>
        </row>
        <row r="32">
          <cell r="D32" t="str">
            <v>Я-01-859</v>
          </cell>
          <cell r="P32">
            <v>42698</v>
          </cell>
        </row>
        <row r="33">
          <cell r="D33" t="str">
            <v>Я-01-848</v>
          </cell>
          <cell r="P33">
            <v>42698</v>
          </cell>
        </row>
        <row r="34">
          <cell r="D34" t="str">
            <v>Я-01-864</v>
          </cell>
          <cell r="P34">
            <v>42698</v>
          </cell>
        </row>
        <row r="35">
          <cell r="D35" t="str">
            <v>Я-01-863</v>
          </cell>
          <cell r="P35">
            <v>42698</v>
          </cell>
        </row>
        <row r="36">
          <cell r="D36" t="str">
            <v>Я-01-861</v>
          </cell>
          <cell r="P36">
            <v>42698</v>
          </cell>
        </row>
        <row r="37">
          <cell r="D37" t="str">
            <v>Я-01-880</v>
          </cell>
          <cell r="P37">
            <v>42698</v>
          </cell>
        </row>
        <row r="38">
          <cell r="D38" t="str">
            <v>Я-01-727</v>
          </cell>
          <cell r="P38">
            <v>42685</v>
          </cell>
        </row>
        <row r="39">
          <cell r="D39" t="str">
            <v>Я-01-815</v>
          </cell>
          <cell r="P39">
            <v>42698</v>
          </cell>
        </row>
        <row r="40">
          <cell r="D40" t="str">
            <v>Я-01-882</v>
          </cell>
        </row>
        <row r="41">
          <cell r="D41" t="str">
            <v>Я-01-895</v>
          </cell>
          <cell r="P41">
            <v>42704</v>
          </cell>
        </row>
        <row r="42">
          <cell r="D42" t="str">
            <v xml:space="preserve">Я-01-890 </v>
          </cell>
          <cell r="P42">
            <v>42705</v>
          </cell>
        </row>
        <row r="43">
          <cell r="D43" t="str">
            <v>Я-01-889</v>
          </cell>
          <cell r="P43">
            <v>42704</v>
          </cell>
        </row>
        <row r="44">
          <cell r="D44" t="str">
            <v>Я-01-888</v>
          </cell>
          <cell r="P44">
            <v>42704</v>
          </cell>
        </row>
        <row r="45">
          <cell r="D45" t="str">
            <v>Я-01-887</v>
          </cell>
          <cell r="P45">
            <v>42705</v>
          </cell>
        </row>
        <row r="46">
          <cell r="D46" t="str">
            <v>Я-01-886</v>
          </cell>
          <cell r="P46">
            <v>42704</v>
          </cell>
        </row>
        <row r="47">
          <cell r="D47" t="str">
            <v>Я-01-897</v>
          </cell>
          <cell r="P47">
            <v>42705</v>
          </cell>
        </row>
        <row r="48">
          <cell r="D48" t="str">
            <v>Я-01-910</v>
          </cell>
          <cell r="P48">
            <v>42704</v>
          </cell>
        </row>
        <row r="49">
          <cell r="D49" t="str">
            <v>Я-01-905</v>
          </cell>
          <cell r="P49">
            <v>42704</v>
          </cell>
        </row>
        <row r="50">
          <cell r="D50" t="str">
            <v>Я-01-904</v>
          </cell>
          <cell r="P50">
            <v>42706</v>
          </cell>
        </row>
        <row r="51">
          <cell r="D51" t="str">
            <v>Я-01-912</v>
          </cell>
          <cell r="P51">
            <v>42706</v>
          </cell>
        </row>
        <row r="52">
          <cell r="P52">
            <v>42709</v>
          </cell>
        </row>
        <row r="53">
          <cell r="D53" t="str">
            <v>Я-01-914</v>
          </cell>
          <cell r="P53">
            <v>42705</v>
          </cell>
        </row>
        <row r="54">
          <cell r="D54" t="str">
            <v>Я-01-916</v>
          </cell>
          <cell r="P54">
            <v>42705</v>
          </cell>
        </row>
        <row r="55">
          <cell r="D55" t="str">
            <v>Я-01-917</v>
          </cell>
          <cell r="P55">
            <v>42706</v>
          </cell>
        </row>
        <row r="56">
          <cell r="D56" t="str">
            <v>Я-01-921</v>
          </cell>
          <cell r="P56">
            <v>42706</v>
          </cell>
        </row>
        <row r="57">
          <cell r="D57" t="str">
            <v>Я-01-918</v>
          </cell>
          <cell r="P57">
            <v>42706</v>
          </cell>
        </row>
        <row r="58">
          <cell r="D58" t="str">
            <v>Я-01-923</v>
          </cell>
          <cell r="P58">
            <v>42706</v>
          </cell>
        </row>
        <row r="59">
          <cell r="D59" t="str">
            <v>Я-01-924</v>
          </cell>
          <cell r="P59">
            <v>42706</v>
          </cell>
        </row>
        <row r="60">
          <cell r="D60" t="str">
            <v>Я-01-927</v>
          </cell>
          <cell r="P60">
            <v>42716</v>
          </cell>
        </row>
        <row r="61">
          <cell r="D61" t="str">
            <v>Я-01-928</v>
          </cell>
          <cell r="P61">
            <v>42709</v>
          </cell>
        </row>
        <row r="62">
          <cell r="D62" t="str">
            <v>Я-01-929</v>
          </cell>
          <cell r="P62">
            <v>42709</v>
          </cell>
        </row>
        <row r="63">
          <cell r="D63" t="str">
            <v>Я-01-936</v>
          </cell>
          <cell r="P63">
            <v>42716</v>
          </cell>
        </row>
        <row r="64">
          <cell r="D64" t="str">
            <v>Я-01-795</v>
          </cell>
          <cell r="P64">
            <v>42716</v>
          </cell>
        </row>
        <row r="65">
          <cell r="D65" t="str">
            <v>Я-01-937</v>
          </cell>
          <cell r="P65">
            <v>42712</v>
          </cell>
        </row>
        <row r="66">
          <cell r="D66" t="str">
            <v>Я-01-938</v>
          </cell>
          <cell r="P66">
            <v>42712</v>
          </cell>
        </row>
        <row r="67">
          <cell r="D67" t="str">
            <v>Я-01-939</v>
          </cell>
          <cell r="P67">
            <v>42712</v>
          </cell>
        </row>
        <row r="68">
          <cell r="D68" t="str">
            <v>Я-01-941</v>
          </cell>
          <cell r="P68">
            <v>42712</v>
          </cell>
        </row>
        <row r="69">
          <cell r="D69" t="str">
            <v>Я-01-948</v>
          </cell>
          <cell r="P69">
            <v>42716</v>
          </cell>
        </row>
        <row r="70">
          <cell r="D70" t="str">
            <v>Я-01-947</v>
          </cell>
          <cell r="P70">
            <v>42716</v>
          </cell>
        </row>
        <row r="71">
          <cell r="D71" t="str">
            <v>Я-01-949</v>
          </cell>
          <cell r="P71">
            <v>42719</v>
          </cell>
        </row>
        <row r="72">
          <cell r="D72" t="str">
            <v>Я-01-950</v>
          </cell>
          <cell r="P72">
            <v>42719</v>
          </cell>
        </row>
        <row r="73">
          <cell r="D73" t="str">
            <v>Я-01-951</v>
          </cell>
          <cell r="P73">
            <v>42719</v>
          </cell>
        </row>
        <row r="74">
          <cell r="D74" t="str">
            <v>Я-01-952</v>
          </cell>
          <cell r="P74">
            <v>42719</v>
          </cell>
        </row>
        <row r="75">
          <cell r="D75" t="str">
            <v>Я-01-953</v>
          </cell>
          <cell r="P75">
            <v>42719</v>
          </cell>
        </row>
        <row r="76">
          <cell r="D76" t="str">
            <v>Я-01-954</v>
          </cell>
          <cell r="P76">
            <v>42719</v>
          </cell>
        </row>
        <row r="77">
          <cell r="D77" t="str">
            <v>Я-01-955</v>
          </cell>
          <cell r="P77">
            <v>42719</v>
          </cell>
        </row>
        <row r="78">
          <cell r="D78" t="str">
            <v>Я-01-960</v>
          </cell>
          <cell r="P78">
            <v>42719</v>
          </cell>
        </row>
        <row r="79">
          <cell r="D79" t="str">
            <v>Я-01-963</v>
          </cell>
          <cell r="P79">
            <v>42719</v>
          </cell>
        </row>
        <row r="80">
          <cell r="D80" t="str">
            <v>Я-01-961</v>
          </cell>
          <cell r="P80">
            <v>42719</v>
          </cell>
        </row>
        <row r="81">
          <cell r="D81" t="str">
            <v>Я-01-962</v>
          </cell>
          <cell r="P81">
            <v>42719</v>
          </cell>
        </row>
        <row r="82">
          <cell r="D82" t="str">
            <v>Я-01-968</v>
          </cell>
          <cell r="P82">
            <v>42726</v>
          </cell>
        </row>
        <row r="83">
          <cell r="D83" t="str">
            <v>Я-01-964</v>
          </cell>
          <cell r="P83">
            <v>42726</v>
          </cell>
        </row>
        <row r="84">
          <cell r="D84" t="str">
            <v>Я-01-969</v>
          </cell>
          <cell r="P84">
            <v>42726</v>
          </cell>
        </row>
        <row r="85">
          <cell r="D85" t="str">
            <v>Я-01-974</v>
          </cell>
          <cell r="P85">
            <v>42727</v>
          </cell>
        </row>
        <row r="86">
          <cell r="D86" t="str">
            <v>Я-01-979</v>
          </cell>
          <cell r="P86">
            <v>42726</v>
          </cell>
        </row>
        <row r="87">
          <cell r="D87" t="str">
            <v>Я-01-985</v>
          </cell>
          <cell r="P87">
            <v>42726</v>
          </cell>
        </row>
        <row r="88">
          <cell r="D88" t="str">
            <v>Я-01-983</v>
          </cell>
          <cell r="P88">
            <v>42723</v>
          </cell>
        </row>
        <row r="89">
          <cell r="D89" t="str">
            <v>Я-01-982</v>
          </cell>
          <cell r="P89">
            <v>42726</v>
          </cell>
        </row>
        <row r="90">
          <cell r="D90" t="str">
            <v>Я-01-986</v>
          </cell>
          <cell r="P90">
            <v>42726</v>
          </cell>
        </row>
        <row r="91">
          <cell r="D91" t="str">
            <v>Я-01-987</v>
          </cell>
          <cell r="P91">
            <v>42726</v>
          </cell>
        </row>
        <row r="92">
          <cell r="D92" t="str">
            <v>Я-01-988</v>
          </cell>
          <cell r="P92">
            <v>42726</v>
          </cell>
        </row>
        <row r="93">
          <cell r="D93" t="str">
            <v>Я-01-989</v>
          </cell>
          <cell r="P93">
            <v>42727</v>
          </cell>
        </row>
        <row r="94">
          <cell r="D94" t="str">
            <v>Я-01-981</v>
          </cell>
          <cell r="P94">
            <v>42726</v>
          </cell>
        </row>
        <row r="95">
          <cell r="D95" t="str">
            <v>Я-01-993</v>
          </cell>
          <cell r="P95">
            <v>42727</v>
          </cell>
        </row>
        <row r="96">
          <cell r="D96" t="str">
            <v>Я-01-994</v>
          </cell>
          <cell r="P96">
            <v>42726</v>
          </cell>
        </row>
        <row r="97">
          <cell r="D97" t="str">
            <v>Я-01-995</v>
          </cell>
          <cell r="P97">
            <v>42727</v>
          </cell>
        </row>
        <row r="98">
          <cell r="D98" t="str">
            <v>Я-01-997</v>
          </cell>
          <cell r="P98">
            <v>42726</v>
          </cell>
        </row>
        <row r="99">
          <cell r="D99" t="str">
            <v>Я-01-998</v>
          </cell>
          <cell r="P99">
            <v>42727</v>
          </cell>
        </row>
        <row r="100">
          <cell r="D100" t="str">
            <v>Я-01-999</v>
          </cell>
          <cell r="P100">
            <v>42726</v>
          </cell>
        </row>
        <row r="101">
          <cell r="D101" t="str">
            <v>Я-01-1000У</v>
          </cell>
          <cell r="P101">
            <v>42733</v>
          </cell>
        </row>
        <row r="102">
          <cell r="D102" t="str">
            <v>Я-01-1002</v>
          </cell>
          <cell r="P102">
            <v>42733</v>
          </cell>
        </row>
        <row r="103">
          <cell r="D103" t="str">
            <v>Я-01-1005</v>
          </cell>
          <cell r="P103">
            <v>42733</v>
          </cell>
        </row>
        <row r="104">
          <cell r="D104" t="str">
            <v>Я-01-1006</v>
          </cell>
          <cell r="P104">
            <v>42733</v>
          </cell>
        </row>
        <row r="105">
          <cell r="D105" t="str">
            <v>Я-01-1010</v>
          </cell>
          <cell r="P105">
            <v>42733</v>
          </cell>
        </row>
        <row r="106">
          <cell r="D106" t="str">
            <v>Я-01-1012</v>
          </cell>
          <cell r="P106">
            <v>42733</v>
          </cell>
        </row>
        <row r="107">
          <cell r="D107" t="str">
            <v>Я-01-1014</v>
          </cell>
          <cell r="P107">
            <v>42748</v>
          </cell>
        </row>
        <row r="108">
          <cell r="D108" t="str">
            <v>Я-01-1013</v>
          </cell>
          <cell r="P108">
            <v>42748</v>
          </cell>
        </row>
        <row r="109">
          <cell r="D109" t="str">
            <v>Я-01-1022</v>
          </cell>
          <cell r="P109">
            <v>42748</v>
          </cell>
        </row>
        <row r="110">
          <cell r="D110" t="str">
            <v>Я-01-1023</v>
          </cell>
          <cell r="P110">
            <v>42748</v>
          </cell>
        </row>
        <row r="111">
          <cell r="D111" t="str">
            <v>Я-01-1024</v>
          </cell>
          <cell r="P111">
            <v>42748</v>
          </cell>
        </row>
        <row r="112">
          <cell r="D112" t="str">
            <v>Я-01-1007</v>
          </cell>
          <cell r="P112">
            <v>42748</v>
          </cell>
        </row>
        <row r="113">
          <cell r="D113" t="str">
            <v>Я-01-7</v>
          </cell>
          <cell r="P113">
            <v>42748</v>
          </cell>
        </row>
        <row r="114">
          <cell r="D114" t="str">
            <v>Я-01-2</v>
          </cell>
          <cell r="P114">
            <v>42748</v>
          </cell>
        </row>
        <row r="115">
          <cell r="D115" t="str">
            <v>Я-01-5</v>
          </cell>
          <cell r="P115">
            <v>42748</v>
          </cell>
        </row>
        <row r="116">
          <cell r="D116" t="str">
            <v>Я-01-1</v>
          </cell>
          <cell r="P116">
            <v>42748</v>
          </cell>
        </row>
        <row r="117">
          <cell r="D117" t="str">
            <v>Я-01-4</v>
          </cell>
          <cell r="P117">
            <v>42748</v>
          </cell>
        </row>
        <row r="118">
          <cell r="D118" t="str">
            <v>Я-01-9</v>
          </cell>
          <cell r="P118">
            <v>42748</v>
          </cell>
        </row>
        <row r="119">
          <cell r="D119" t="str">
            <v>Я-01-8</v>
          </cell>
          <cell r="P119">
            <v>42748</v>
          </cell>
        </row>
        <row r="120">
          <cell r="D120" t="str">
            <v>Я-01-12</v>
          </cell>
          <cell r="P120">
            <v>42748</v>
          </cell>
        </row>
        <row r="121">
          <cell r="D121" t="str">
            <v>Я-01-13</v>
          </cell>
          <cell r="P121">
            <v>42748</v>
          </cell>
        </row>
        <row r="122">
          <cell r="D122" t="str">
            <v>Я-01-15</v>
          </cell>
          <cell r="P122">
            <v>42748</v>
          </cell>
        </row>
        <row r="123">
          <cell r="D123" t="str">
            <v>Я-01-18</v>
          </cell>
          <cell r="P123">
            <v>42748</v>
          </cell>
        </row>
        <row r="124">
          <cell r="D124" t="str">
            <v>Я-01-16</v>
          </cell>
          <cell r="P124">
            <v>42748</v>
          </cell>
        </row>
        <row r="125">
          <cell r="D125" t="str">
            <v>Я-01-19</v>
          </cell>
        </row>
        <row r="126">
          <cell r="D126" t="str">
            <v>Я-01-20</v>
          </cell>
          <cell r="P126">
            <v>42748</v>
          </cell>
        </row>
        <row r="127">
          <cell r="D127" t="str">
            <v>Я-01-21</v>
          </cell>
          <cell r="P127">
            <v>42748</v>
          </cell>
        </row>
        <row r="128">
          <cell r="D128" t="str">
            <v>Я-01-706</v>
          </cell>
          <cell r="P128">
            <v>42748</v>
          </cell>
        </row>
        <row r="129">
          <cell r="D129" t="str">
            <v>Я-01-24</v>
          </cell>
          <cell r="P129">
            <v>42748</v>
          </cell>
        </row>
        <row r="130">
          <cell r="D130" t="str">
            <v>Я-01-25</v>
          </cell>
          <cell r="P130">
            <v>42748</v>
          </cell>
        </row>
        <row r="131">
          <cell r="D131" t="str">
            <v>Я-01-23</v>
          </cell>
          <cell r="P131">
            <v>42748</v>
          </cell>
        </row>
        <row r="132">
          <cell r="D132" t="str">
            <v>Я-01-22</v>
          </cell>
          <cell r="P132">
            <v>42748</v>
          </cell>
        </row>
        <row r="133">
          <cell r="D133" t="str">
            <v>Я-01-37</v>
          </cell>
          <cell r="P133">
            <v>42748</v>
          </cell>
        </row>
        <row r="134">
          <cell r="D134" t="str">
            <v>Я-01-34</v>
          </cell>
          <cell r="P134">
            <v>42748</v>
          </cell>
        </row>
        <row r="135">
          <cell r="D135" t="str">
            <v>Я-01-32</v>
          </cell>
          <cell r="P135">
            <v>42748</v>
          </cell>
        </row>
        <row r="136">
          <cell r="D136" t="str">
            <v>Я-01-33</v>
          </cell>
          <cell r="P136">
            <v>42748</v>
          </cell>
        </row>
        <row r="137">
          <cell r="D137" t="str">
            <v>Я-01-36</v>
          </cell>
          <cell r="P137">
            <v>42748</v>
          </cell>
        </row>
        <row r="138">
          <cell r="D138" t="str">
            <v>Я-01-35</v>
          </cell>
          <cell r="P138">
            <v>42748</v>
          </cell>
        </row>
        <row r="139">
          <cell r="D139" t="str">
            <v>Я-01-29</v>
          </cell>
          <cell r="P139">
            <v>42748</v>
          </cell>
        </row>
        <row r="140">
          <cell r="D140" t="str">
            <v>Я-01-30</v>
          </cell>
          <cell r="P140">
            <v>42748</v>
          </cell>
        </row>
        <row r="141">
          <cell r="D141" t="str">
            <v>Я-01-31</v>
          </cell>
          <cell r="P141">
            <v>42748</v>
          </cell>
        </row>
        <row r="142">
          <cell r="D142" t="str">
            <v>Я-01-28</v>
          </cell>
          <cell r="P142">
            <v>42748</v>
          </cell>
        </row>
        <row r="143">
          <cell r="D143" t="str">
            <v>Я-01-27</v>
          </cell>
          <cell r="P143">
            <v>42748</v>
          </cell>
        </row>
        <row r="144">
          <cell r="D144" t="str">
            <v>Я-01-26</v>
          </cell>
          <cell r="P144">
            <v>42748</v>
          </cell>
        </row>
        <row r="145">
          <cell r="D145" t="str">
            <v>Я-01-40</v>
          </cell>
          <cell r="P145">
            <v>42748</v>
          </cell>
        </row>
        <row r="146">
          <cell r="D146" t="str">
            <v>Я-01-39</v>
          </cell>
          <cell r="P146">
            <v>42748</v>
          </cell>
        </row>
        <row r="147">
          <cell r="D147" t="str">
            <v>Я-01-38</v>
          </cell>
          <cell r="P147">
            <v>42748</v>
          </cell>
        </row>
        <row r="148">
          <cell r="D148" t="str">
            <v>Я-01-48</v>
          </cell>
          <cell r="P148">
            <v>42748</v>
          </cell>
        </row>
        <row r="149">
          <cell r="D149" t="str">
            <v>Я-01-47</v>
          </cell>
          <cell r="P149">
            <v>42748</v>
          </cell>
        </row>
        <row r="150">
          <cell r="D150" t="str">
            <v>Я-01-45</v>
          </cell>
          <cell r="P150">
            <v>42748</v>
          </cell>
        </row>
        <row r="151">
          <cell r="D151" t="str">
            <v>Я-01-49</v>
          </cell>
          <cell r="P151">
            <v>42748</v>
          </cell>
        </row>
        <row r="152">
          <cell r="D152" t="str">
            <v>Я-01-46</v>
          </cell>
          <cell r="P152">
            <v>42748</v>
          </cell>
        </row>
        <row r="153">
          <cell r="D153" t="str">
            <v>Я-01-43</v>
          </cell>
          <cell r="P153">
            <v>42748</v>
          </cell>
        </row>
        <row r="154">
          <cell r="D154" t="str">
            <v>Я-01-42</v>
          </cell>
          <cell r="P154">
            <v>42748</v>
          </cell>
        </row>
        <row r="155">
          <cell r="D155" t="str">
            <v>Я-01-41</v>
          </cell>
          <cell r="P155">
            <v>42748</v>
          </cell>
        </row>
        <row r="156">
          <cell r="D156" t="str">
            <v>Я-01-51</v>
          </cell>
          <cell r="P156">
            <v>42748</v>
          </cell>
        </row>
        <row r="157">
          <cell r="D157" t="str">
            <v>Я-01-50</v>
          </cell>
          <cell r="P157">
            <v>42761</v>
          </cell>
        </row>
        <row r="158">
          <cell r="D158" t="str">
            <v>Я-01-58</v>
          </cell>
        </row>
        <row r="159">
          <cell r="D159" t="str">
            <v>Я-01-57</v>
          </cell>
          <cell r="P159">
            <v>42761</v>
          </cell>
        </row>
        <row r="160">
          <cell r="D160" t="str">
            <v>Я-01-54</v>
          </cell>
          <cell r="P160">
            <v>42766</v>
          </cell>
        </row>
        <row r="161">
          <cell r="D161" t="str">
            <v>Я-01-53</v>
          </cell>
          <cell r="P161">
            <v>42766</v>
          </cell>
        </row>
        <row r="162">
          <cell r="D162" t="str">
            <v>Я-01-52</v>
          </cell>
          <cell r="P162">
            <v>42761</v>
          </cell>
        </row>
        <row r="163">
          <cell r="D163" t="str">
            <v>Я-01-59</v>
          </cell>
          <cell r="P163">
            <v>42761</v>
          </cell>
        </row>
        <row r="164">
          <cell r="D164" t="str">
            <v>Я-01-60</v>
          </cell>
        </row>
        <row r="165">
          <cell r="D165" t="str">
            <v>Я-01-61</v>
          </cell>
          <cell r="P165">
            <v>42761</v>
          </cell>
        </row>
        <row r="166">
          <cell r="D166" t="str">
            <v>Я-01-63</v>
          </cell>
          <cell r="P166">
            <v>42761</v>
          </cell>
        </row>
        <row r="167">
          <cell r="D167" t="str">
            <v>Я-01-64</v>
          </cell>
          <cell r="P167">
            <v>42761</v>
          </cell>
        </row>
        <row r="168">
          <cell r="D168" t="str">
            <v>Я-01-66</v>
          </cell>
          <cell r="P168">
            <v>42761</v>
          </cell>
        </row>
        <row r="169">
          <cell r="D169" t="str">
            <v>Я-01-69</v>
          </cell>
          <cell r="P169">
            <v>42765</v>
          </cell>
        </row>
        <row r="170">
          <cell r="D170" t="str">
            <v>Я-01-70</v>
          </cell>
          <cell r="P170">
            <v>42766</v>
          </cell>
        </row>
        <row r="171">
          <cell r="D171" t="str">
            <v>Я-01-71</v>
          </cell>
          <cell r="P171">
            <v>42766</v>
          </cell>
        </row>
        <row r="172">
          <cell r="D172" t="str">
            <v>Я-01-72</v>
          </cell>
          <cell r="P172">
            <v>42766</v>
          </cell>
        </row>
        <row r="173">
          <cell r="D173" t="str">
            <v>Я-01-73</v>
          </cell>
          <cell r="P173">
            <v>42761</v>
          </cell>
        </row>
        <row r="174">
          <cell r="D174" t="str">
            <v>Я-01-74</v>
          </cell>
          <cell r="P174">
            <v>42761</v>
          </cell>
        </row>
        <row r="175">
          <cell r="D175" t="str">
            <v>Я-01-75</v>
          </cell>
          <cell r="P175">
            <v>42761</v>
          </cell>
        </row>
        <row r="176">
          <cell r="D176" t="str">
            <v>Я-01-76</v>
          </cell>
          <cell r="P176">
            <v>42761</v>
          </cell>
        </row>
        <row r="177">
          <cell r="D177" t="str">
            <v>Я-01-79</v>
          </cell>
          <cell r="P177">
            <v>42761</v>
          </cell>
        </row>
        <row r="178">
          <cell r="D178" t="str">
            <v>Я-01-78</v>
          </cell>
          <cell r="P178">
            <v>42761</v>
          </cell>
        </row>
        <row r="179">
          <cell r="D179" t="str">
            <v>Я-01-77</v>
          </cell>
          <cell r="P179">
            <v>42761</v>
          </cell>
        </row>
        <row r="180">
          <cell r="D180" t="str">
            <v>Я-01-85</v>
          </cell>
          <cell r="P180">
            <v>42766</v>
          </cell>
        </row>
        <row r="181">
          <cell r="D181" t="str">
            <v>Я-01-84</v>
          </cell>
          <cell r="P181">
            <v>42766</v>
          </cell>
        </row>
        <row r="182">
          <cell r="D182" t="str">
            <v>Я-01-86</v>
          </cell>
          <cell r="P182">
            <v>42761</v>
          </cell>
        </row>
        <row r="183">
          <cell r="D183" t="str">
            <v>Я-01-87</v>
          </cell>
          <cell r="P183">
            <v>42761</v>
          </cell>
        </row>
        <row r="184">
          <cell r="D184" t="str">
            <v>Я-01-90</v>
          </cell>
          <cell r="P184">
            <v>42766</v>
          </cell>
        </row>
        <row r="185">
          <cell r="D185" t="str">
            <v>Я-01-91</v>
          </cell>
          <cell r="P185">
            <v>42761</v>
          </cell>
        </row>
        <row r="186">
          <cell r="D186" t="str">
            <v>Я-01-95</v>
          </cell>
          <cell r="P186">
            <v>42761</v>
          </cell>
        </row>
        <row r="187">
          <cell r="D187" t="str">
            <v>Я-01-104</v>
          </cell>
        </row>
        <row r="188">
          <cell r="D188" t="str">
            <v>Я-01-105</v>
          </cell>
          <cell r="P188">
            <v>42761</v>
          </cell>
        </row>
        <row r="189">
          <cell r="D189" t="str">
            <v>Я-01-106</v>
          </cell>
          <cell r="P189">
            <v>42766</v>
          </cell>
        </row>
        <row r="190">
          <cell r="D190" t="str">
            <v>Я-01-107</v>
          </cell>
          <cell r="P190">
            <v>42761</v>
          </cell>
        </row>
        <row r="191">
          <cell r="D191" t="str">
            <v>Я-01-108</v>
          </cell>
          <cell r="P191">
            <v>42761</v>
          </cell>
        </row>
        <row r="192">
          <cell r="D192" t="str">
            <v>Я-01-110</v>
          </cell>
          <cell r="P192">
            <v>42761</v>
          </cell>
        </row>
        <row r="193">
          <cell r="D193" t="str">
            <v>Я-01-111</v>
          </cell>
          <cell r="P193">
            <v>42761</v>
          </cell>
        </row>
        <row r="194">
          <cell r="D194" t="str">
            <v>Я-01-62</v>
          </cell>
          <cell r="P194">
            <v>42773</v>
          </cell>
        </row>
        <row r="195">
          <cell r="D195" t="str">
            <v>Я-01-113</v>
          </cell>
          <cell r="P195">
            <v>42773</v>
          </cell>
        </row>
        <row r="196">
          <cell r="D196" t="str">
            <v>Я-01-117</v>
          </cell>
          <cell r="P196">
            <v>42773</v>
          </cell>
        </row>
        <row r="197">
          <cell r="D197" t="str">
            <v>Я-01-120</v>
          </cell>
          <cell r="P197">
            <v>42766</v>
          </cell>
        </row>
        <row r="198">
          <cell r="D198" t="str">
            <v>Я-01-123</v>
          </cell>
        </row>
        <row r="199">
          <cell r="D199" t="str">
            <v>Я-01-122</v>
          </cell>
          <cell r="P199">
            <v>42773</v>
          </cell>
        </row>
        <row r="200">
          <cell r="D200" t="str">
            <v>Я-01-125</v>
          </cell>
          <cell r="P200">
            <v>42766</v>
          </cell>
        </row>
        <row r="201">
          <cell r="D201" t="str">
            <v>Я-01-128</v>
          </cell>
          <cell r="P201">
            <v>42773</v>
          </cell>
        </row>
        <row r="202">
          <cell r="D202" t="str">
            <v>Я-01-129</v>
          </cell>
          <cell r="P202">
            <v>42766</v>
          </cell>
        </row>
        <row r="203">
          <cell r="D203" t="str">
            <v>Я-01-145</v>
          </cell>
          <cell r="P203">
            <v>42773</v>
          </cell>
        </row>
        <row r="204">
          <cell r="D204" t="str">
            <v>Я-01-146</v>
          </cell>
          <cell r="P204">
            <v>42779</v>
          </cell>
        </row>
        <row r="205">
          <cell r="D205" t="str">
            <v>Я-01-151-1</v>
          </cell>
          <cell r="P205">
            <v>42773</v>
          </cell>
        </row>
        <row r="206">
          <cell r="D206" t="str">
            <v>Я-01-151-2</v>
          </cell>
          <cell r="P206">
            <v>42773</v>
          </cell>
        </row>
        <row r="207">
          <cell r="D207" t="str">
            <v>Я-01-152</v>
          </cell>
          <cell r="P207">
            <v>42779</v>
          </cell>
        </row>
        <row r="208">
          <cell r="D208" t="str">
            <v>Я-01-153</v>
          </cell>
          <cell r="P208">
            <v>42773</v>
          </cell>
        </row>
        <row r="209">
          <cell r="D209" t="str">
            <v>Я-01-154</v>
          </cell>
        </row>
        <row r="210">
          <cell r="D210" t="str">
            <v>Я-01-156</v>
          </cell>
          <cell r="P210">
            <v>42773</v>
          </cell>
        </row>
        <row r="211">
          <cell r="D211" t="str">
            <v>Я-01-140</v>
          </cell>
          <cell r="P211">
            <v>42773</v>
          </cell>
        </row>
        <row r="212">
          <cell r="D212" t="str">
            <v>Я-01-139</v>
          </cell>
        </row>
        <row r="213">
          <cell r="D213" t="str">
            <v>Я-01-138</v>
          </cell>
          <cell r="P213">
            <v>42779</v>
          </cell>
        </row>
        <row r="214">
          <cell r="D214" t="str">
            <v>Я-01-137</v>
          </cell>
          <cell r="P214">
            <v>42773</v>
          </cell>
        </row>
        <row r="215">
          <cell r="D215" t="str">
            <v>Я-01-136</v>
          </cell>
        </row>
        <row r="216">
          <cell r="D216" t="str">
            <v>Я-01-135</v>
          </cell>
          <cell r="P216">
            <v>42769</v>
          </cell>
        </row>
        <row r="217">
          <cell r="D217" t="str">
            <v>Я-01-131</v>
          </cell>
          <cell r="P217">
            <v>42779</v>
          </cell>
        </row>
        <row r="218">
          <cell r="D218" t="str">
            <v>Я-01-163</v>
          </cell>
          <cell r="P218">
            <v>42779</v>
          </cell>
        </row>
        <row r="219">
          <cell r="D219" t="str">
            <v>Я-01-164</v>
          </cell>
        </row>
        <row r="220">
          <cell r="D220" t="str">
            <v>Я-01-173</v>
          </cell>
        </row>
        <row r="221">
          <cell r="D221" t="str">
            <v>Я-01-332</v>
          </cell>
          <cell r="P221">
            <v>42779</v>
          </cell>
        </row>
        <row r="222">
          <cell r="D222" t="str">
            <v>Я-01-180</v>
          </cell>
          <cell r="P222">
            <v>42779</v>
          </cell>
        </row>
        <row r="223">
          <cell r="D223" t="str">
            <v>Я-01-181</v>
          </cell>
        </row>
        <row r="224">
          <cell r="D224" t="str">
            <v>Я-01-184</v>
          </cell>
        </row>
        <row r="225">
          <cell r="D225" t="str">
            <v>Я-01-182</v>
          </cell>
        </row>
        <row r="226">
          <cell r="D226" t="str">
            <v>Я-01-170</v>
          </cell>
          <cell r="P226">
            <v>42779</v>
          </cell>
        </row>
        <row r="227">
          <cell r="D227" t="str">
            <v>Я-01-169</v>
          </cell>
          <cell r="P227">
            <v>42779</v>
          </cell>
        </row>
        <row r="228">
          <cell r="D228" t="str">
            <v>Я-01-168</v>
          </cell>
          <cell r="P228">
            <v>42779</v>
          </cell>
        </row>
        <row r="229">
          <cell r="D229" t="str">
            <v>Я-01-192</v>
          </cell>
        </row>
        <row r="230">
          <cell r="D230" t="str">
            <v xml:space="preserve">Я-01-193 </v>
          </cell>
        </row>
        <row r="231">
          <cell r="D231" t="str">
            <v/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/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/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/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/>
          </cell>
        </row>
        <row r="247">
          <cell r="D247" t="str">
            <v/>
          </cell>
        </row>
        <row r="248">
          <cell r="D248" t="str">
            <v/>
          </cell>
        </row>
        <row r="249">
          <cell r="D249" t="str">
            <v/>
          </cell>
        </row>
        <row r="250">
          <cell r="D250" t="str">
            <v/>
          </cell>
        </row>
        <row r="251">
          <cell r="D251" t="str">
            <v/>
          </cell>
        </row>
        <row r="252">
          <cell r="D252" t="str">
            <v/>
          </cell>
        </row>
        <row r="253">
          <cell r="D253" t="str">
            <v/>
          </cell>
        </row>
        <row r="254">
          <cell r="D254" t="str">
            <v/>
          </cell>
        </row>
        <row r="255">
          <cell r="D255" t="str">
            <v/>
          </cell>
        </row>
        <row r="256">
          <cell r="D256" t="str">
            <v/>
          </cell>
        </row>
        <row r="257">
          <cell r="D257" t="str">
            <v/>
          </cell>
        </row>
        <row r="258">
          <cell r="D258" t="str">
            <v/>
          </cell>
        </row>
        <row r="259">
          <cell r="D259" t="str">
            <v/>
          </cell>
        </row>
        <row r="260">
          <cell r="D260" t="str">
            <v/>
          </cell>
        </row>
        <row r="261">
          <cell r="D261" t="str">
            <v/>
          </cell>
        </row>
        <row r="262">
          <cell r="D262" t="str">
            <v/>
          </cell>
        </row>
        <row r="263">
          <cell r="D263" t="str">
            <v/>
          </cell>
        </row>
        <row r="264">
          <cell r="D264" t="str">
            <v/>
          </cell>
        </row>
        <row r="265">
          <cell r="D265" t="str">
            <v/>
          </cell>
        </row>
        <row r="266">
          <cell r="D266" t="str">
            <v/>
          </cell>
        </row>
        <row r="267">
          <cell r="D267" t="str">
            <v/>
          </cell>
        </row>
        <row r="268">
          <cell r="D268" t="str">
            <v/>
          </cell>
        </row>
        <row r="269">
          <cell r="D269" t="str">
            <v/>
          </cell>
        </row>
        <row r="270">
          <cell r="D270" t="str">
            <v/>
          </cell>
        </row>
        <row r="271">
          <cell r="D271" t="str">
            <v/>
          </cell>
        </row>
        <row r="272">
          <cell r="D272" t="str">
            <v/>
          </cell>
        </row>
        <row r="273">
          <cell r="D273" t="str">
            <v/>
          </cell>
        </row>
        <row r="274">
          <cell r="D274" t="str">
            <v/>
          </cell>
        </row>
        <row r="275">
          <cell r="D275" t="str">
            <v/>
          </cell>
        </row>
        <row r="276">
          <cell r="D276" t="str">
            <v/>
          </cell>
        </row>
        <row r="277">
          <cell r="D277" t="str">
            <v/>
          </cell>
        </row>
        <row r="278">
          <cell r="D278" t="str">
            <v/>
          </cell>
        </row>
        <row r="279">
          <cell r="D279" t="str">
            <v/>
          </cell>
        </row>
        <row r="280">
          <cell r="D280" t="str">
            <v/>
          </cell>
        </row>
        <row r="281">
          <cell r="D281" t="str">
            <v/>
          </cell>
        </row>
        <row r="282">
          <cell r="D282" t="str">
            <v/>
          </cell>
        </row>
        <row r="283">
          <cell r="D283" t="str">
            <v/>
          </cell>
        </row>
        <row r="284">
          <cell r="D284" t="str">
            <v/>
          </cell>
        </row>
        <row r="285">
          <cell r="D285" t="str">
            <v/>
          </cell>
        </row>
        <row r="286">
          <cell r="D286" t="str">
            <v/>
          </cell>
        </row>
        <row r="287">
          <cell r="D287" t="str">
            <v/>
          </cell>
        </row>
        <row r="288">
          <cell r="D288" t="str">
            <v/>
          </cell>
        </row>
        <row r="289">
          <cell r="D289" t="str">
            <v/>
          </cell>
        </row>
        <row r="290">
          <cell r="D290" t="str">
            <v/>
          </cell>
        </row>
        <row r="291">
          <cell r="D291" t="str">
            <v/>
          </cell>
        </row>
        <row r="292">
          <cell r="D292" t="str">
            <v/>
          </cell>
        </row>
        <row r="293">
          <cell r="D293" t="str">
            <v/>
          </cell>
        </row>
        <row r="294">
          <cell r="D294" t="str">
            <v/>
          </cell>
        </row>
        <row r="295">
          <cell r="D295" t="str">
            <v/>
          </cell>
        </row>
        <row r="296">
          <cell r="D296" t="str">
            <v/>
          </cell>
        </row>
        <row r="297">
          <cell r="D297" t="str">
            <v/>
          </cell>
        </row>
        <row r="298">
          <cell r="D298" t="str">
            <v/>
          </cell>
        </row>
        <row r="299">
          <cell r="D299" t="str">
            <v/>
          </cell>
        </row>
        <row r="300">
          <cell r="D300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E2">
            <v>42786</v>
          </cell>
        </row>
        <row r="4">
          <cell r="U4" t="str">
            <v>Я-01-673</v>
          </cell>
          <cell r="V4" t="str">
            <v>W:\ПСП ЭКСПРЕСС\Документооборот (письма)\Входящие 2016\Я-01-673 от 29.09.16.pdf</v>
          </cell>
        </row>
        <row r="5">
          <cell r="I5" t="str">
            <v>Батова 30/1</v>
          </cell>
          <cell r="U5" t="str">
            <v>Я-01-826</v>
          </cell>
          <cell r="V5" t="str">
            <v>W:\ПСП ЭКСПРЕСС\Документооборот (письма)\Входящие 2016\Я-01-826 от 09.11.16.pdf</v>
          </cell>
        </row>
        <row r="6">
          <cell r="I6" t="str">
            <v>Батова 28/2</v>
          </cell>
          <cell r="U6" t="str">
            <v>Я-01-796</v>
          </cell>
          <cell r="V6" t="str">
            <v>W:\ПСП ЭКСПРЕСС\Документооборот (письма)\Входящие 2016\Я-01-796 от 02.11.16.pdf</v>
          </cell>
        </row>
        <row r="7">
          <cell r="I7" t="str">
            <v>2-й Брагинский 7</v>
          </cell>
          <cell r="U7" t="str">
            <v>Я-01-790</v>
          </cell>
          <cell r="V7" t="str">
            <v>W:\ПСП ЭКСПРЕСС\Документооборот (письма)\Входящие 2016\Я-01-790 от 01.11.16.pdf</v>
          </cell>
        </row>
        <row r="8">
          <cell r="I8" t="str">
            <v>Батова 26</v>
          </cell>
          <cell r="U8" t="str">
            <v>Я-01-793</v>
          </cell>
          <cell r="V8" t="str">
            <v>W:\ПСП ЭКСПРЕСС\Документооборот (письма)\Входящие 2016\Я-01-793 от 02.11.16.pdf</v>
          </cell>
        </row>
        <row r="9">
          <cell r="I9" t="str">
            <v>2-й Брагинский 3</v>
          </cell>
          <cell r="U9" t="str">
            <v>Я-01-812</v>
          </cell>
          <cell r="V9" t="str">
            <v>W:\ПСП ЭКСПРЕСС\Документооборот (письма)\Входящие 2016\Я-01-812 от 07.11.16.pdf</v>
          </cell>
        </row>
        <row r="10">
          <cell r="I10" t="str">
            <v>2-й Брагинский 3 корп.2</v>
          </cell>
          <cell r="U10" t="str">
            <v>Я-01-823</v>
          </cell>
          <cell r="V10" t="str">
            <v>W:\ПСП ЭКСПРЕСС\Документооборот (письма)\Входящие 2016\Я-01-823 от 09.11.16.pdf</v>
          </cell>
        </row>
        <row r="11">
          <cell r="I11" t="str">
            <v>2-й Брагинский 4 корп.2</v>
          </cell>
          <cell r="U11" t="str">
            <v xml:space="preserve">Я-01-821 </v>
          </cell>
          <cell r="V11" t="str">
            <v>W:\ПСП ЭКСПРЕСС\Документооборот (письма)\входящие 2016\Я-01-821  от 09.11.16.pdf</v>
          </cell>
        </row>
        <row r="12">
          <cell r="I12" t="str">
            <v xml:space="preserve">2-й Брагинский 4 </v>
          </cell>
          <cell r="U12" t="str">
            <v>Я-01-822</v>
          </cell>
          <cell r="V12" t="str">
            <v>W:\ПСП ЭКСПРЕСС\Документооборот (письма)\входящие 2016\Я-01-822 от 09.11.16.pdf</v>
          </cell>
        </row>
        <row r="13">
          <cell r="I13" t="str">
            <v>2-й Брагинский 6</v>
          </cell>
          <cell r="U13" t="str">
            <v>Я-01-811</v>
          </cell>
          <cell r="V13" t="str">
            <v>W:\ПСП ЭКСПРЕСС\Документооборот (письма)\входящие 2016\Я-01-811 от 07.11.16.pdf</v>
          </cell>
        </row>
        <row r="14">
          <cell r="I14" t="str">
            <v>2-й Брагинский 10</v>
          </cell>
          <cell r="U14" t="str">
            <v>Я-01-801</v>
          </cell>
          <cell r="V14" t="str">
            <v>W:\ПСП ЭКСПРЕСС\Документооборот (письма)\входящие 2016\Я-01-801 от 02.11.16.pdf</v>
          </cell>
        </row>
        <row r="15">
          <cell r="I15" t="str">
            <v>2-й Брагинский 8</v>
          </cell>
          <cell r="U15" t="str">
            <v>Я-01-799</v>
          </cell>
          <cell r="V15" t="str">
            <v>W:\ПСП ЭКСПРЕСС\Документооборот (письма)\входящие 2016\Я-01-799 от 02.11.16.pdf</v>
          </cell>
        </row>
        <row r="16">
          <cell r="U16" t="str">
            <v>Я-01-807</v>
          </cell>
          <cell r="V16" t="str">
            <v>W:\ПСП ЭКСПРЕСС\Документооборот (письма)\входящие 2016\Я-01-807 от 07.11.16.pdf</v>
          </cell>
        </row>
        <row r="17">
          <cell r="U17" t="str">
            <v>Я-01-810</v>
          </cell>
          <cell r="V17" t="str">
            <v>W:\ПСП ЭКСПРЕСС\Документооборот (письма)\входящие 2016\Я-01-810 от 07.11.16.pdf</v>
          </cell>
        </row>
        <row r="18">
          <cell r="U18" t="str">
            <v>Я-01-742</v>
          </cell>
          <cell r="V18" t="str">
            <v>W:\ПСП ЭКСПРЕСС\Документооборот (письма)\входящие 2016\Я-01-742 от 20.10.16.pdf</v>
          </cell>
        </row>
        <row r="19">
          <cell r="U19" t="str">
            <v>Я-01-829</v>
          </cell>
          <cell r="V19" t="str">
            <v>W:\ПСП ЭКСПРЕСС\Документооборот (письма)\входящие 2016\Я-01-829 от 10.11.16.pdf</v>
          </cell>
        </row>
        <row r="20">
          <cell r="U20" t="str">
            <v>Я-01-830</v>
          </cell>
          <cell r="V20" t="str">
            <v>W:\ПСП ЭКСПРЕСС\Документооборот (письма)\входящие 2016\Я-01-830 от 10.11.16.pdf</v>
          </cell>
        </row>
        <row r="21">
          <cell r="U21" t="str">
            <v xml:space="preserve">Я-01-818 </v>
          </cell>
          <cell r="V21" t="str">
            <v>W:\ПСП ЭКСПРЕСС\Документооборот (письма)\входящие 2016\Я-01-818  от 08.11.16.pdf</v>
          </cell>
        </row>
        <row r="22">
          <cell r="U22" t="str">
            <v>Я-01-806</v>
          </cell>
          <cell r="V22" t="str">
            <v>W:\ПСП ЭКСПРЕСС\Документооборот (письма)\входящие 2016\Я-01-806 от 07.11.16.pdf</v>
          </cell>
        </row>
        <row r="23">
          <cell r="U23" t="str">
            <v>Я-01-837</v>
          </cell>
          <cell r="V23" t="str">
            <v>W:\ПСП ЭКСПРЕСС\Документооборот (письма)\входящие 2016\Я-01-837 от 15.11.16.pdf</v>
          </cell>
        </row>
        <row r="24">
          <cell r="U24" t="str">
            <v>Я-01-835</v>
          </cell>
          <cell r="V24" t="str">
            <v>W:\ПСП ЭКСПРЕСС\Документооборот (письма)\входящие 2016\Я-01-835 от 14.11.16.pdf</v>
          </cell>
        </row>
        <row r="25">
          <cell r="U25" t="str">
            <v>Я-01-805</v>
          </cell>
          <cell r="V25" t="str">
            <v>W:\ПСП ЭКСПРЕСС\Документооборот (письма)\входящие 2016\Я-01-805 от 03.11.16.pdf</v>
          </cell>
        </row>
        <row r="26">
          <cell r="U26" t="str">
            <v>Я-01-838</v>
          </cell>
          <cell r="V26" t="str">
            <v>W:\ПСП ЭКСПРЕСС\Документооборот (письма)\входящие 2016\Я-01-838 от 15.11.16.pdf</v>
          </cell>
        </row>
        <row r="27">
          <cell r="U27" t="str">
            <v>Я-01-836</v>
          </cell>
          <cell r="V27" t="str">
            <v>W:\ПСП ЭКСПРЕСС\Документооборот (письма)\входящие 2016\Я-01-836 от 15.11.16.pdf</v>
          </cell>
        </row>
        <row r="28">
          <cell r="U28" t="str">
            <v>Я-01-841</v>
          </cell>
          <cell r="V28" t="str">
            <v>W:\ПСП ЭКСПРЕСС\Документооборот (письма)\входящие 2016\Я-01-841 от 15.11.16.pdf</v>
          </cell>
        </row>
        <row r="29">
          <cell r="U29" t="str">
            <v>Я-01-847</v>
          </cell>
          <cell r="V29" t="str">
            <v>W:\ПСП ЭКСПРЕСС\Документооборот (письма)\входящие 2016\Я-01-847 от 16.11.16.pdf</v>
          </cell>
        </row>
        <row r="30">
          <cell r="U30" t="str">
            <v>Я-01-846</v>
          </cell>
          <cell r="V30" t="str">
            <v>W:\ПСП ЭКСПРЕСС\Документооборот (письма)\входящие 2016\Я-01-846 от 16.11.16.pdf</v>
          </cell>
        </row>
        <row r="31">
          <cell r="U31" t="str">
            <v>Я-01-855</v>
          </cell>
          <cell r="V31" t="str">
            <v>W:\ПСП ЭКСПРЕСС\Документооборот (письма)\входящие 2016\Я-01-855 от 18.11.16.pdf</v>
          </cell>
        </row>
        <row r="32">
          <cell r="U32" t="str">
            <v>Я-01-860</v>
          </cell>
          <cell r="V32" t="str">
            <v>W:\ПСП ЭКСПРЕСС\Документооборот (письма)\входящие 2016\Я-01-860 от 18.11.16.pdf</v>
          </cell>
        </row>
        <row r="33">
          <cell r="B33" t="str">
            <v>уведомление ГП (ОСЗ)</v>
          </cell>
          <cell r="U33" t="str">
            <v>Я-01-859</v>
          </cell>
          <cell r="V33" t="str">
            <v>W:\ПСП ЭКСПРЕСС\Документооборот (письма)\входящие 2016\Я-01-859 от 18.11.16.pdf</v>
          </cell>
        </row>
        <row r="34">
          <cell r="B34" t="str">
            <v>устранение замечаний ГП</v>
          </cell>
          <cell r="U34" t="str">
            <v>Я-01-848</v>
          </cell>
          <cell r="V34" t="str">
            <v>W:\ПСП ЭКСПРЕСС\Документооборот (письма)\входящие 2016\Я-01-848 от 17.11.16.pdf</v>
          </cell>
        </row>
        <row r="35">
          <cell r="B35" t="str">
            <v>устранение замечаний 3-е Л.</v>
          </cell>
          <cell r="U35" t="str">
            <v>Я-01-864</v>
          </cell>
          <cell r="V35" t="str">
            <v>W:\ПСП ЭКСПРЕСС\Документооборот (письма)\входящие 2016\Я-01-864 от 22.11.16.pdf</v>
          </cell>
        </row>
        <row r="36">
          <cell r="B36" t="str">
            <v>выполнено</v>
          </cell>
          <cell r="U36" t="str">
            <v>Я-01-863</v>
          </cell>
          <cell r="V36" t="str">
            <v>W:\ПСП ЭКСПРЕСС\Документооборот (письма)\входящие 2016\Я-01-863 от 21.11.16.pdf</v>
          </cell>
        </row>
        <row r="37">
          <cell r="U37" t="str">
            <v>Я-01-861</v>
          </cell>
          <cell r="V37" t="str">
            <v>W:\ПСП ЭКСПРЕСС\Документооборот (письма)\входящие 2016\Я-01-861 от 21.11.16.pdf</v>
          </cell>
        </row>
        <row r="38">
          <cell r="U38" t="str">
            <v>Я-01-880</v>
          </cell>
          <cell r="V38" t="str">
            <v>W:\ПСП ЭКСПРЕСС\Документооборот (письма)\входящие 2016\Я-01-880 от 22.11.16.pdf</v>
          </cell>
        </row>
        <row r="39">
          <cell r="U39" t="str">
            <v>Я-01-727</v>
          </cell>
          <cell r="V39" t="str">
            <v>W:\ПСП ЭКСПРЕСС\Документооборот (письма)\входящие 2016\Я-01-727 от 14.10.16.pdf</v>
          </cell>
        </row>
        <row r="40">
          <cell r="B40" t="str">
            <v>Да</v>
          </cell>
          <cell r="U40" t="str">
            <v>Я-01-815</v>
          </cell>
          <cell r="V40" t="str">
            <v>W:\ПСП ЭКСПРЕСС\Документооборот (письма)\входящие 2016\Я-01-815 от 08.11.16.pdf</v>
          </cell>
        </row>
        <row r="41">
          <cell r="B41" t="str">
            <v>Нет</v>
          </cell>
          <cell r="U41" t="str">
            <v>Я-01-882</v>
          </cell>
          <cell r="V41" t="str">
            <v>W:\ПСП ЭКСПРЕСС\Документооборот (письма)\входящие 2016\Я-01-882 от 23.11.16.pdf</v>
          </cell>
        </row>
        <row r="42">
          <cell r="U42" t="str">
            <v>Я-01-895</v>
          </cell>
          <cell r="V42" t="str">
            <v>W:\ПСП ЭКСПРЕСС\Документооборот (письма)\входящие 2016\Я-01-895 от 25.11.16.pdf</v>
          </cell>
        </row>
        <row r="43">
          <cell r="U43" t="str">
            <v xml:space="preserve">Я-01-890 </v>
          </cell>
          <cell r="V43" t="str">
            <v>W:\ПСП ЭКСПРЕСС\Документооборот (письма)\входящие 2016\Я-01-890  от 25.11.16.pdf</v>
          </cell>
        </row>
        <row r="44">
          <cell r="U44" t="str">
            <v>Я-01-889</v>
          </cell>
          <cell r="V44" t="str">
            <v>W:\ПСП ЭКСПРЕСС\Документооборот (письма)\входящие 2016\Я-01-889 от 25.11.16.pdf</v>
          </cell>
        </row>
        <row r="45">
          <cell r="U45" t="str">
            <v>Я-01-888</v>
          </cell>
          <cell r="V45" t="str">
            <v>W:\ПСП ЭКСПРЕСС\Документооборот (письма)\входящие 2016\Я-01-888 от 24.11.16.pdf</v>
          </cell>
        </row>
        <row r="46">
          <cell r="U46" t="str">
            <v>Я-01-887</v>
          </cell>
          <cell r="V46" t="str">
            <v>W:\ПСП ЭКСПРЕСС\Документооборот (письма)\входящие 2016\Я-01-887 от 24.11.16.pdf</v>
          </cell>
        </row>
        <row r="47">
          <cell r="U47" t="str">
            <v>Я-01-886</v>
          </cell>
          <cell r="V47" t="str">
            <v>W:\ПСП ЭКСПРЕСС\Документооборот (письма)\входящие 2016\Я-01-886 от 24.11.16.pdf</v>
          </cell>
        </row>
        <row r="48">
          <cell r="U48" t="str">
            <v>Я-01-897</v>
          </cell>
          <cell r="V48" t="str">
            <v>W:\ПСП ЭКСПРЕСС\Документооборот (письма)\входящие 2016\Я-01-897 от 25.11.16.pdf</v>
          </cell>
        </row>
        <row r="49">
          <cell r="U49" t="str">
            <v>Я-01-910</v>
          </cell>
          <cell r="V49" t="str">
            <v>W:\ПСП ЭКСПРЕСС\Документооборот (письма)\входящие 2016\Я-01-910 от 29.11.16.pdf</v>
          </cell>
        </row>
        <row r="50">
          <cell r="U50" t="str">
            <v>Я-01-905</v>
          </cell>
          <cell r="V50" t="str">
            <v>W:\ПСП ЭКСПРЕСС\Документооборот (письма)\входящие 2016\Я-01-905 от 29.11.16.pdf</v>
          </cell>
        </row>
        <row r="51">
          <cell r="U51" t="str">
            <v>Я-01-904</v>
          </cell>
          <cell r="V51" t="str">
            <v>W:\ПСП ЭКСПРЕСС\Документооборот (письма)\входящие 2016\Я-01-904 от 28.11.16.pdf</v>
          </cell>
        </row>
        <row r="52">
          <cell r="U52" t="str">
            <v>Я-01-912</v>
          </cell>
          <cell r="V52" t="str">
            <v>W:\ПСП ЭКСПРЕСС\Документооборот (письма)\входящие 2016\Я-01-912 от 29.11.16.pdf</v>
          </cell>
        </row>
        <row r="54">
          <cell r="U54" t="str">
            <v>Я-01-914</v>
          </cell>
          <cell r="V54" t="str">
            <v>W:\ПСП ЭКСПРЕСС\Документооборот (письма)\входящие 2016\Я-01-914 от 29.11.16.pdf</v>
          </cell>
        </row>
        <row r="55">
          <cell r="U55" t="str">
            <v>Я-01-916</v>
          </cell>
          <cell r="V55" t="str">
            <v>W:\ПСП ЭКСПРЕСС\Документооборот (письма)\входящие 2016\Я-01-916 от 29.11.16.pdf</v>
          </cell>
        </row>
        <row r="56">
          <cell r="U56" t="str">
            <v>Я-01-917</v>
          </cell>
          <cell r="V56" t="str">
            <v>W:\ПСП ЭКСПРЕСС\Документооборот (письма)\входящие 2016\Я-01-917 от 29.11.16.pdf</v>
          </cell>
        </row>
        <row r="57">
          <cell r="U57" t="str">
            <v>Я-01-921</v>
          </cell>
          <cell r="V57" t="str">
            <v>W:\ПСП ЭКСПРЕСС\Документооборот (письма)\входящие 2016\Я-01-921 от 30.11.16.pdf</v>
          </cell>
        </row>
        <row r="58">
          <cell r="U58" t="str">
            <v>Я-01-918</v>
          </cell>
          <cell r="V58" t="str">
            <v>W:\ПСП ЭКСПРЕСС\Документооборот (письма)\входящие 2016\Я-01-918 от 30.11.16.pdf</v>
          </cell>
        </row>
        <row r="59">
          <cell r="U59" t="str">
            <v>Я-01-923</v>
          </cell>
          <cell r="V59" t="str">
            <v>W:\ПСП ЭКСПРЕСС\Документооборот (письма)\входящие 2016\Я-01-923 от 30.11.16.pdf</v>
          </cell>
        </row>
        <row r="60">
          <cell r="U60" t="str">
            <v>Я-01-924</v>
          </cell>
          <cell r="V60" t="str">
            <v>W:\ПСП ЭКСПРЕСС\Документооборот (письма)\входящие 2016\Я-01-924 от 01.12.16.pdf</v>
          </cell>
        </row>
        <row r="61">
          <cell r="U61" t="str">
            <v>Я-01-927</v>
          </cell>
          <cell r="V61" t="str">
            <v>W:\ПСП ЭКСПРЕСС\Документооборот (письма)\входящие 2016\Я-01-927 от 01.12.16.pdf</v>
          </cell>
        </row>
        <row r="62">
          <cell r="U62" t="str">
            <v>Я-01-928</v>
          </cell>
          <cell r="V62" t="str">
            <v>W:\ПСП ЭКСПРЕСС\Документооборот (письма)\входящие 2016\Я-01-928 от 01.12.16.pdf</v>
          </cell>
        </row>
        <row r="63">
          <cell r="U63" t="str">
            <v>Я-01-929</v>
          </cell>
          <cell r="V63" t="str">
            <v>W:\ПСП ЭКСПРЕСС\Документооборот (письма)\входящие 2016\Я-01-929 от 01.12.16.pdf</v>
          </cell>
        </row>
        <row r="64">
          <cell r="U64" t="str">
            <v>Я-01-936</v>
          </cell>
          <cell r="V64" t="str">
            <v>W:\ПСП ЭКСПРЕСС\Документооборот (письма)\входящие 2016\Я-01-936 от 02.12.16.pdf</v>
          </cell>
        </row>
        <row r="65">
          <cell r="U65" t="str">
            <v>Я-01-795</v>
          </cell>
          <cell r="V65" t="str">
            <v>W:\ПСП ЭКСПРЕСС\Документооборот (письма)\входящие 2016\Я-01-795 от 02.11.16.pdf</v>
          </cell>
        </row>
        <row r="66">
          <cell r="U66" t="str">
            <v>Я-01-937</v>
          </cell>
          <cell r="V66" t="str">
            <v>W:\ПСП ЭКСПРЕСС\Документооборот (письма)\входящие 2016\Я-01-937 от 05.12.16.pdf</v>
          </cell>
        </row>
        <row r="67">
          <cell r="U67" t="str">
            <v>Я-01-938</v>
          </cell>
          <cell r="V67" t="str">
            <v>W:\ПСП ЭКСПРЕСС\Документооборот (письма)\входящие 2016\Я-01-938 от 05.12.16.pdf</v>
          </cell>
        </row>
        <row r="68">
          <cell r="U68" t="str">
            <v>Я-01-939</v>
          </cell>
          <cell r="V68" t="str">
            <v>W:\ПСП ЭКСПРЕСС\Документооборот (письма)\входящие 2016\Я-01-939 от 05.12.16.pdf</v>
          </cell>
        </row>
        <row r="69">
          <cell r="U69" t="str">
            <v>Я-01-941</v>
          </cell>
          <cell r="V69" t="str">
            <v>W:\ПСП ЭКСПРЕСС\Документооборот (письма)\входящие 2016\Я-01-941 от 05.12.16.pdf</v>
          </cell>
        </row>
        <row r="70">
          <cell r="U70" t="str">
            <v>Я-01-948</v>
          </cell>
          <cell r="V70" t="str">
            <v>W:\ПСП ЭКСПРЕСС\Документооборот (письма)\входящие 2016\Я-01-948 от 07.12.16.pdf</v>
          </cell>
        </row>
        <row r="71">
          <cell r="U71" t="str">
            <v>Я-01-947</v>
          </cell>
          <cell r="V71" t="str">
            <v>W:\ПСП ЭКСПРЕСС\Документооборот (письма)\входящие 2016\Я-01-947 от 06.12.16.pdf</v>
          </cell>
        </row>
        <row r="72">
          <cell r="U72" t="str">
            <v>Я-01-949</v>
          </cell>
          <cell r="V72" t="str">
            <v>W:\ПСП ЭКСПРЕСС\Документооборот (письма)\входящие 2016\Я-01-949 от 07.12.16.pdf</v>
          </cell>
        </row>
        <row r="73">
          <cell r="U73" t="str">
            <v>Я-01-950</v>
          </cell>
          <cell r="V73" t="str">
            <v>W:\ПСП ЭКСПРЕСС\Документооборот (письма)\входящие 2016\Я-01-950 от 09.12.16.pdf</v>
          </cell>
        </row>
        <row r="74">
          <cell r="U74" t="str">
            <v>Я-01-951</v>
          </cell>
          <cell r="V74" t="str">
            <v>W:\ПСП ЭКСПРЕСС\Документооборот (письма)\входящие 2016\Я-01-951 от 09.12.16.pdf</v>
          </cell>
        </row>
        <row r="75">
          <cell r="U75" t="str">
            <v>Я-01-952</v>
          </cell>
          <cell r="V75" t="str">
            <v>W:\ПСП ЭКСПРЕСС\Документооборот (письма)\входящие 2016\Я-01-952 от 09.12.16.pdf</v>
          </cell>
        </row>
        <row r="76">
          <cell r="U76" t="str">
            <v>Я-01-953</v>
          </cell>
          <cell r="V76" t="str">
            <v>W:\ПСП ЭКСПРЕСС\Документооборот (письма)\входящие 2016\Я-01-953 от 09.12.16.pdf</v>
          </cell>
        </row>
        <row r="77">
          <cell r="U77" t="str">
            <v>Я-01-954</v>
          </cell>
          <cell r="V77" t="str">
            <v>W:\ПСП ЭКСПРЕСС\Документооборот (письма)\входящие 2016\Я-01-954 от 09.12.16.pdf</v>
          </cell>
        </row>
        <row r="78">
          <cell r="U78" t="str">
            <v>Я-01-955</v>
          </cell>
          <cell r="V78" t="str">
            <v>W:\ПСП ЭКСПРЕСС\Документооборот (письма)\входящие 2016\Я-01-955 от 12.12.16.pdf</v>
          </cell>
        </row>
        <row r="79">
          <cell r="U79" t="str">
            <v>Я-01-960</v>
          </cell>
          <cell r="V79" t="str">
            <v>W:\ПСП ЭКСПРЕСС\Документооборот (письма)\входящие 2016\Я-01-960 от 12.12.16.pdf</v>
          </cell>
        </row>
        <row r="80">
          <cell r="U80" t="str">
            <v>Я-01-963</v>
          </cell>
          <cell r="V80" t="str">
            <v>W:\ПСП ЭКСПРЕСС\Документооборот (письма)\входящие 2016\Я-01-963 от 12.12.16.pdf</v>
          </cell>
        </row>
        <row r="81">
          <cell r="U81" t="str">
            <v>Я-01-961</v>
          </cell>
          <cell r="V81" t="str">
            <v>W:\ПСП ЭКСПРЕСС\Документооборот (письма)\входящие 2016\Я-01-961 от 12.12.16.pdf</v>
          </cell>
        </row>
        <row r="82">
          <cell r="U82" t="str">
            <v>Я-01-962</v>
          </cell>
          <cell r="V82" t="str">
            <v>W:\ПСП ЭКСПРЕСС\Документооборот (письма)\входящие 2016\Я-01-962 от 12.12.16.pdf</v>
          </cell>
        </row>
        <row r="83">
          <cell r="U83" t="str">
            <v>Я-01-968</v>
          </cell>
          <cell r="V83" t="str">
            <v>W:\ПСП ЭКСПРЕСС\Документооборот (письма)\входящие 2016\Я-01-968 от 13.12.16.pdf</v>
          </cell>
        </row>
        <row r="84">
          <cell r="U84" t="str">
            <v>Я-01-964</v>
          </cell>
          <cell r="V84" t="str">
            <v>W:\ПСП ЭКСПРЕСС\Документооборот (письма)\входящие 2016\Я-01-964 от 13.12.16.pdf</v>
          </cell>
        </row>
        <row r="85">
          <cell r="U85" t="str">
            <v>Я-01-969</v>
          </cell>
          <cell r="V85" t="str">
            <v>W:\ПСП ЭКСПРЕСС\Документооборот (письма)\входящие 2016\Я-01-969 от 14.12.16.pdf</v>
          </cell>
        </row>
        <row r="86">
          <cell r="U86" t="str">
            <v>Я-01-974</v>
          </cell>
          <cell r="V86" t="str">
            <v>W:\ПСП ЭКСПРЕСС\Документооборот (письма)\входящие 2016\Я-01-974 от 16.12.16.pdf</v>
          </cell>
        </row>
        <row r="87">
          <cell r="U87" t="str">
            <v>Я-01-979</v>
          </cell>
          <cell r="V87" t="str">
            <v>W:\ПСП ЭКСПРЕСС\Документооборот (письма)\входящие 2016\Я-01-979 от 16.12.16.pdf</v>
          </cell>
        </row>
        <row r="88">
          <cell r="U88" t="str">
            <v>Я-01-985</v>
          </cell>
          <cell r="V88" t="str">
            <v>W:\ПСП ЭКСПРЕСС\Документооборот (письма)\входящие 2016\Я-01-985 от 19.12.16.pdf</v>
          </cell>
        </row>
        <row r="89">
          <cell r="U89" t="str">
            <v>Я-01-983</v>
          </cell>
          <cell r="V89" t="str">
            <v>W:\ПСП ЭКСПРЕСС\Документооборот (письма)\входящие 2016\Я-01-983 от 19.12.16.pdf</v>
          </cell>
        </row>
        <row r="90">
          <cell r="U90" t="str">
            <v>Я-01-982</v>
          </cell>
          <cell r="V90" t="str">
            <v>W:\ПСП ЭКСПРЕСС\Документооборот (письма)\входящие 2016\Я-01-982 от 16.12.16.pdf</v>
          </cell>
        </row>
        <row r="91">
          <cell r="U91" t="str">
            <v>Я-01-986</v>
          </cell>
          <cell r="V91" t="str">
            <v>W:\ПСП ЭКСПРЕСС\Документооборот (письма)\входящие 2016\Я-01-986 от 19.12.16.pdf</v>
          </cell>
        </row>
        <row r="92">
          <cell r="U92" t="str">
            <v>Я-01-987</v>
          </cell>
          <cell r="V92" t="str">
            <v>W:\ПСП ЭКСПРЕСС\Документооборот (письма)\входящие 2016\Я-01-987 от 19.12.16.pdf</v>
          </cell>
        </row>
        <row r="93">
          <cell r="U93" t="str">
            <v>Я-01-988</v>
          </cell>
          <cell r="V93" t="str">
            <v>W:\ПСП ЭКСПРЕСС\Документооборот (письма)\входящие 2016\Я-01-988 от 19.12.16.pdf</v>
          </cell>
        </row>
        <row r="94">
          <cell r="U94" t="str">
            <v>Я-01-989</v>
          </cell>
          <cell r="V94" t="str">
            <v>W:\ПСП ЭКСПРЕСС\Документооборот (письма)\входящие 2016\Я-01-989 от 19.12.16.pdf</v>
          </cell>
        </row>
        <row r="95">
          <cell r="U95" t="str">
            <v>Я-01-981</v>
          </cell>
          <cell r="V95" t="str">
            <v>W:\ПСП ЭКСПРЕСС\Документооборот (письма)\входящие 2016\Я-01-981 от 16.12.16.pdf</v>
          </cell>
        </row>
        <row r="96">
          <cell r="U96" t="str">
            <v>Я-01-993</v>
          </cell>
          <cell r="V96" t="str">
            <v>W:\ПСП ЭКСПРЕСС\Документооборот (письма)\входящие 2016\Я-01-993 от 20.12.16.pdf</v>
          </cell>
        </row>
        <row r="97">
          <cell r="U97" t="str">
            <v>Я-01-994</v>
          </cell>
          <cell r="V97" t="str">
            <v>W:\ПСП ЭКСПРЕСС\Документооборот (письма)\входящие 2016\Я-01-994 от 20.12.16.pdf</v>
          </cell>
        </row>
        <row r="98">
          <cell r="U98" t="str">
            <v>Я-01-995</v>
          </cell>
          <cell r="V98" t="str">
            <v>W:\ПСП ЭКСПРЕСС\Документооборот (письма)\входящие 2016\Я-01-995 от 20.12.16.pdf</v>
          </cell>
        </row>
        <row r="99">
          <cell r="U99" t="str">
            <v>Я-01-997</v>
          </cell>
          <cell r="V99" t="str">
            <v>W:\ПСП ЭКСПРЕСС\Документооборот (письма)\входящие 2016\Я-01-997 от 20.12.16.pdf</v>
          </cell>
        </row>
        <row r="100">
          <cell r="U100" t="str">
            <v>Я-01-998</v>
          </cell>
          <cell r="V100" t="str">
            <v>W:\ПСП ЭКСПРЕСС\Документооборот (письма)\входящие 2016\Я-01-998 от 20.12.16.pdf</v>
          </cell>
        </row>
        <row r="101">
          <cell r="U101" t="str">
            <v>Я-01-999</v>
          </cell>
          <cell r="V101" t="str">
            <v>W:\ПСП ЭКСПРЕСС\Документооборот (письма)\входящие 2016\Я-01-999 от 20.12.16.pdf</v>
          </cell>
        </row>
        <row r="102">
          <cell r="U102" t="str">
            <v>Я-01-1000У</v>
          </cell>
          <cell r="V102" t="str">
            <v>W:\ПСП ЭКСПРЕСС\Документооборот (письма)\входящие 2016\Я-01-1000 от 20.12.16.pdf</v>
          </cell>
        </row>
        <row r="103">
          <cell r="U103" t="str">
            <v>Я-01-1002</v>
          </cell>
          <cell r="V103" t="str">
            <v>W:\ПСП ЭКСПРЕСС\Документооборот (письма)\входящие 2016\Я-01-1002 от 21.12.16.pdf</v>
          </cell>
        </row>
        <row r="104">
          <cell r="U104" t="str">
            <v>Я-01-1005</v>
          </cell>
          <cell r="V104" t="str">
            <v>W:\ПСП ЭКСПРЕСС\Документооборот (письма)\входящие 2016\Я-01-1005 от 22.12.16.pdf</v>
          </cell>
        </row>
        <row r="105">
          <cell r="U105" t="str">
            <v>Я-01-1006</v>
          </cell>
          <cell r="V105" t="str">
            <v>W:\ПСП ЭКСПРЕСС\Документооборот (письма)\входящие 2016\Я-01-1006 от 22.12.16.pdf</v>
          </cell>
        </row>
        <row r="106">
          <cell r="U106" t="str">
            <v>Я-01-1010</v>
          </cell>
          <cell r="V106" t="str">
            <v>W:\ПСП ЭКСПРЕСС\Документооборот (письма)\входящие 2016\Я-01-1010 от 26.12.16.pdf</v>
          </cell>
        </row>
        <row r="107">
          <cell r="U107" t="str">
            <v>Я-01-1012</v>
          </cell>
          <cell r="V107" t="str">
            <v>W:\ПСП ЭКСПРЕСС\Документооборот (письма)\входящие 2016\Я-01-1012 от 26.12.16.pdf</v>
          </cell>
        </row>
        <row r="108">
          <cell r="U108" t="str">
            <v>Я-01-1014</v>
          </cell>
          <cell r="V108" t="str">
            <v>W:\ПСП ЭКСПРЕСС\Документооборот (письма)\входящие 2016\Я-01-1014 от 26.12.16.pdf</v>
          </cell>
        </row>
        <row r="109">
          <cell r="U109" t="str">
            <v>Я-01-1013</v>
          </cell>
          <cell r="V109" t="str">
            <v>W:\ПСП ЭКСПРЕСС\Документооборот (письма)\входящие 2016\Я-01-1013 от 26.12.16.pdf</v>
          </cell>
        </row>
        <row r="110">
          <cell r="U110" t="str">
            <v>Я-01-1022</v>
          </cell>
          <cell r="V110" t="str">
            <v>W:\ПСП ЭКСПРЕСС\Документооборот (письма)\входящие 2016\Я-01-1022 от 29.12.16.pdf</v>
          </cell>
        </row>
        <row r="111">
          <cell r="U111" t="str">
            <v>Я-01-1023</v>
          </cell>
          <cell r="V111" t="str">
            <v>W:\ПСП ЭКСПРЕСС\Документооборот (письма)\входящие 2016\Я-01-1023 от 29.12.16.pdf</v>
          </cell>
        </row>
        <row r="112">
          <cell r="U112" t="str">
            <v>Я-01-1024</v>
          </cell>
          <cell r="V112" t="str">
            <v>W:\ПСП ЭКСПРЕСС\Документооборот (письма)\входящие 2016\Я-01-1024 от 29.12.16.pdf</v>
          </cell>
        </row>
        <row r="113">
          <cell r="U113" t="str">
            <v>Я-01-1007</v>
          </cell>
          <cell r="V113" t="str">
            <v>W:\ПСП ЭКСПРЕСС\Документооборот (письма)\входящие 2016\Я-01-1007 от 23.12.16.pdf</v>
          </cell>
        </row>
        <row r="114">
          <cell r="U114" t="str">
            <v>Я-01-7</v>
          </cell>
          <cell r="V114" t="str">
            <v>W:\ПСП ЭКСПРЕСС\Документооборот (письма)\Входящие 2017\Я-01-7 от 09.01.17.pdf</v>
          </cell>
        </row>
        <row r="115">
          <cell r="U115" t="str">
            <v>Я-01-2</v>
          </cell>
          <cell r="V115" t="str">
            <v>W:\ПСП ЭКСПРЕСС\Документооборот (письма)\Входящие 2017\Я-01-2 от 09.01.17.pdf</v>
          </cell>
        </row>
        <row r="116">
          <cell r="U116" t="str">
            <v>Я-01-5</v>
          </cell>
          <cell r="V116" t="str">
            <v>W:\ПСП ЭКСПРЕСС\Документооборот (письма)\Входящие 2017\Я-01-5 от 09.01.17.pdf</v>
          </cell>
        </row>
        <row r="117">
          <cell r="U117" t="str">
            <v>Я-01-1</v>
          </cell>
          <cell r="V117" t="str">
            <v>W:\ПСП ЭКСПРЕСС\Документооборот (письма)\Входящие 2017\Я-01-1 от 09.01.17.pdf</v>
          </cell>
        </row>
        <row r="118">
          <cell r="U118" t="str">
            <v>Я-01-4</v>
          </cell>
          <cell r="V118" t="str">
            <v>W:\ПСП ЭКСПРЕСС\Документооборот (письма)\Входящие 2017\Я-01-4 от 09.01.17.pdf</v>
          </cell>
        </row>
        <row r="119">
          <cell r="U119" t="str">
            <v>Я-01-9</v>
          </cell>
          <cell r="V119" t="str">
            <v>W:\ПСП ЭКСПРЕСС\Документооборот (письма)\Входящие 2017\Я-01-9 от 09.01.17.pdf</v>
          </cell>
        </row>
        <row r="120">
          <cell r="U120" t="str">
            <v>Я-01-8</v>
          </cell>
          <cell r="V120" t="str">
            <v>W:\ПСП ЭКСПРЕСС\Документооборот (письма)\Входящие 2017\Я-01-8 от 09.01.17.pdf</v>
          </cell>
        </row>
        <row r="121">
          <cell r="U121" t="str">
            <v>Я-01-12</v>
          </cell>
          <cell r="V121" t="str">
            <v>W:\ПСП ЭКСПРЕСС\Документооборот (письма)\Входящие 2017\Я-01-12 от 10.01.17.pdf</v>
          </cell>
        </row>
        <row r="122">
          <cell r="U122" t="str">
            <v>Я-01-13</v>
          </cell>
          <cell r="V122" t="str">
            <v>W:\ПСП ЭКСПРЕСС\Документооборот (письма)\Входящие 2017\Я-01-13 от 10.01.17.pdf</v>
          </cell>
        </row>
        <row r="123">
          <cell r="U123" t="str">
            <v>Я-01-15</v>
          </cell>
          <cell r="V123" t="str">
            <v>W:\ПСП ЭКСПРЕСС\Документооборот (письма)\Входящие 2017\Я-01-15 от 10.01.17.pdf</v>
          </cell>
        </row>
        <row r="124">
          <cell r="U124" t="str">
            <v>Я-01-18</v>
          </cell>
          <cell r="V124" t="str">
            <v>W:\ПСП ЭКСПРЕСС\Документооборот (письма)\Входящие 2017\Я-01-18 от 10.01.17.pdf</v>
          </cell>
        </row>
        <row r="125">
          <cell r="U125" t="str">
            <v>Я-01-16</v>
          </cell>
          <cell r="V125" t="str">
            <v>W:\ПСП ЭКСПРЕСС\Документооборот (письма)\Входящие 2017\Я-01-16 от 10.01.17.pdf</v>
          </cell>
        </row>
        <row r="126">
          <cell r="U126" t="str">
            <v>Я-01-19</v>
          </cell>
          <cell r="V126" t="str">
            <v>W:\ПСП ЭКСПРЕСС\Документооборот (письма)\Входящие 2017\Я-01-19 от 10.01.17.pdf</v>
          </cell>
        </row>
        <row r="127">
          <cell r="U127" t="str">
            <v>Я-01-20</v>
          </cell>
          <cell r="V127" t="str">
            <v>W:\ПСП ЭКСПРЕСС\Документооборот (письма)\Входящие 2017\Я-01-20 от 10.01.17.pdf</v>
          </cell>
        </row>
        <row r="128">
          <cell r="U128" t="str">
            <v>Я-01-21</v>
          </cell>
          <cell r="V128" t="str">
            <v>W:\ПСП ЭКСПРЕСС\Документооборот (письма)\Входящие 2017\Я-01-21 от 10.01.17.pdf</v>
          </cell>
        </row>
        <row r="129">
          <cell r="U129" t="str">
            <v>Я-01-706</v>
          </cell>
          <cell r="V129" t="str">
            <v>W:\ПСП ЭКСПРЕСС\Документооборот (письма)\Входящие 2016\Я-01-706 от 12.10.16.pdf</v>
          </cell>
        </row>
        <row r="130">
          <cell r="U130" t="str">
            <v>Я-01-24</v>
          </cell>
          <cell r="V130" t="str">
            <v>W:\ПСП ЭКСПРЕСС\Документооборот (письма)\Входящие 2017\Я-01-24 от 10.01.17.pdf</v>
          </cell>
        </row>
        <row r="131">
          <cell r="U131" t="str">
            <v>Я-01-25</v>
          </cell>
          <cell r="V131" t="str">
            <v>W:\ПСП ЭКСПРЕСС\Документооборот (письма)\Входящие 2017\Я-01-25 от 10.01.17.pdf</v>
          </cell>
        </row>
        <row r="132">
          <cell r="U132" t="str">
            <v>Я-01-23</v>
          </cell>
          <cell r="V132" t="str">
            <v>W:\ПСП ЭКСПРЕСС\Документооборот (письма)\Входящие 2017\Я-01-23 от 10.01.17.pdf</v>
          </cell>
        </row>
        <row r="133">
          <cell r="U133" t="str">
            <v>Я-01-22</v>
          </cell>
          <cell r="V133" t="str">
            <v>W:\ПСП ЭКСПРЕСС\Документооборот (письма)\Входящие 2017\Я-01-22 от 10.01.17.pdf</v>
          </cell>
        </row>
        <row r="134">
          <cell r="U134" t="str">
            <v>Я-01-37</v>
          </cell>
          <cell r="V134" t="str">
            <v>W:\ПСП ЭКСПРЕСС\Документооборот (письма)\Входящие 2017\Я-01-37 от 11.01.17.pdf</v>
          </cell>
        </row>
        <row r="135">
          <cell r="U135" t="str">
            <v>Я-01-34</v>
          </cell>
          <cell r="V135" t="str">
            <v>W:\ПСП ЭКСПРЕСС\Документооборот (письма)\Входящие 2017\Я-01-34 от 11.01.17.pdf</v>
          </cell>
        </row>
        <row r="136">
          <cell r="U136" t="str">
            <v>Я-01-32</v>
          </cell>
          <cell r="V136" t="str">
            <v>W:\ПСП ЭКСПРЕСС\Документооборот (письма)\Входящие 2017\Я-01-32 от 11.01.17.pdf</v>
          </cell>
        </row>
        <row r="137">
          <cell r="U137" t="str">
            <v>Я-01-33</v>
          </cell>
          <cell r="V137" t="str">
            <v>W:\ПСП ЭКСПРЕСС\Документооборот (письма)\Входящие 2017\Я-01-33 от 11.01.17.pdf</v>
          </cell>
        </row>
        <row r="138">
          <cell r="U138" t="str">
            <v>Я-01-36</v>
          </cell>
          <cell r="V138" t="str">
            <v>W:\ПСП ЭКСПРЕСС\Документооборот (письма)\Входящие 2017\Я-01-36 от 11.01.17.pdf</v>
          </cell>
        </row>
        <row r="139">
          <cell r="U139" t="str">
            <v>Я-01-35</v>
          </cell>
          <cell r="V139" t="str">
            <v>W:\ПСП ЭКСПРЕСС\Документооборот (письма)\Входящие 2017\Я-01-35 от 11.01.17.pdf</v>
          </cell>
        </row>
        <row r="140">
          <cell r="U140" t="str">
            <v>Я-01-29</v>
          </cell>
          <cell r="V140" t="str">
            <v>W:\ПСП ЭКСПРЕСС\Документооборот (письма)\Входящие 2017\Я-01-29 от 11.01.17.pdf</v>
          </cell>
        </row>
        <row r="141">
          <cell r="U141" t="str">
            <v>Я-01-30</v>
          </cell>
          <cell r="V141" t="str">
            <v>W:\ПСП ЭКСПРЕСС\Документооборот (письма)\Входящие 2017\Я-01-30 от 11.01.17.pdf</v>
          </cell>
        </row>
        <row r="142">
          <cell r="U142" t="str">
            <v>Я-01-31</v>
          </cell>
          <cell r="V142" t="str">
            <v>W:\ПСП ЭКСПРЕСС\Документооборот (письма)\Входящие 2017\Я-01-31 от 11.01.17.pdf</v>
          </cell>
        </row>
        <row r="143">
          <cell r="U143" t="str">
            <v>Я-01-28</v>
          </cell>
          <cell r="V143" t="str">
            <v>W:\ПСП ЭКСПРЕСС\Документооборот (письма)\Входящие 2017\Я-01-28 от 11.01.17.pdf</v>
          </cell>
        </row>
        <row r="144">
          <cell r="U144" t="str">
            <v>Я-01-27</v>
          </cell>
          <cell r="V144" t="str">
            <v>W:\ПСП ЭКСПРЕСС\Документооборот (письма)\Входящие 2017\Я-01-27 от 11.01.17.pdf</v>
          </cell>
        </row>
        <row r="145">
          <cell r="U145" t="str">
            <v>Я-01-26</v>
          </cell>
          <cell r="V145" t="str">
            <v>W:\ПСП ЭКСПРЕСС\Документооборот (письма)\Входящие 2017\Я-01-26 от 11.01.17.pdf</v>
          </cell>
        </row>
        <row r="146">
          <cell r="U146" t="str">
            <v>Я-01-40</v>
          </cell>
          <cell r="V146" t="str">
            <v>W:\ПСП ЭКСПРЕСС\Документооборот (письма)\Входящие 2017\Я-01-40 от 11.01.17.pdf</v>
          </cell>
        </row>
        <row r="147">
          <cell r="U147" t="str">
            <v>Я-01-39</v>
          </cell>
          <cell r="V147" t="str">
            <v>W:\ПСП ЭКСПРЕСС\Документооборот (письма)\Входящие 2017\Я-01-39 от 11.01.17.pdf</v>
          </cell>
        </row>
        <row r="148">
          <cell r="U148" t="str">
            <v>Я-01-38</v>
          </cell>
          <cell r="V148" t="str">
            <v>W:\ПСП ЭКСПРЕСС\Документооборот (письма)\Входящие 2017\Я-01-38 от 11.01.17.pdf</v>
          </cell>
        </row>
        <row r="149">
          <cell r="U149" t="str">
            <v>Я-01-48</v>
          </cell>
          <cell r="V149" t="str">
            <v>W:\ПСП ЭКСПРЕСС\Документооборот (письма)\Входящие 2017\Я-01-48 от 11.01.17.pdf</v>
          </cell>
        </row>
        <row r="150">
          <cell r="U150" t="str">
            <v>Я-01-47</v>
          </cell>
          <cell r="V150" t="str">
            <v>W:\ПСП ЭКСПРЕСС\Документооборот (письма)\Входящие 2017\Я-01-47 от 11.01.17.pdf</v>
          </cell>
        </row>
        <row r="151">
          <cell r="U151" t="str">
            <v>Я-01-45</v>
          </cell>
          <cell r="V151" t="str">
            <v>W:\ПСП ЭКСПРЕСС\Документооборот (письма)\Входящие 2017\Я-01-45 от 11.01.17.pdf</v>
          </cell>
        </row>
        <row r="152">
          <cell r="U152" t="str">
            <v>Я-01-49</v>
          </cell>
          <cell r="V152" t="str">
            <v>W:\ПСП ЭКСПРЕСС\Документооборот (письма)\Входящие 2017\Я-01-49 от 11.01.17.pdf</v>
          </cell>
        </row>
        <row r="153">
          <cell r="U153" t="str">
            <v>Я-01-46</v>
          </cell>
          <cell r="V153" t="str">
            <v>W:\ПСП ЭКСПРЕСС\Документооборот (письма)\Входящие 2017\Я-01-46 от 11.01.17.pdf</v>
          </cell>
        </row>
        <row r="154">
          <cell r="U154" t="str">
            <v>Я-01-43</v>
          </cell>
          <cell r="V154" t="str">
            <v>W:\ПСП ЭКСПРЕСС\Документооборот (письма)\Входящие 2017\Я-01-43 от 11.01.17.pdf</v>
          </cell>
        </row>
        <row r="155">
          <cell r="U155" t="str">
            <v>Я-01-42</v>
          </cell>
          <cell r="V155" t="str">
            <v>W:\ПСП ЭКСПРЕСС\Документооборот (письма)\Входящие 2017\Я-01-42 от 11.01.17.pdf</v>
          </cell>
        </row>
        <row r="156">
          <cell r="U156" t="str">
            <v>Я-01-41</v>
          </cell>
          <cell r="V156" t="str">
            <v>W:\ПСП ЭКСПРЕСС\Документооборот (письма)\Входящие 2017\Я-01-41 от 11.01.17.pdf</v>
          </cell>
        </row>
        <row r="157">
          <cell r="U157" t="str">
            <v>Я-01-51</v>
          </cell>
          <cell r="V157" t="str">
            <v>W:\ПСП ЭКСПРЕСС\Документооборот (письма)\Входящие 2017\Я-01-51 от 11.01.17.pdf</v>
          </cell>
        </row>
        <row r="158">
          <cell r="U158" t="str">
            <v>Я-01-50</v>
          </cell>
          <cell r="V158" t="str">
            <v>W:\ПСП ЭКСПРЕСС\Документооборот (письма)\Входящие 2017\Я-01-50 от 11.01.17.pdf</v>
          </cell>
        </row>
        <row r="159">
          <cell r="U159" t="str">
            <v>Я-01-58</v>
          </cell>
          <cell r="V159" t="str">
            <v>W:\ПСП ЭКСПРЕСС\Документооборот (письма)\Входящие 2017\Я-01-58 от 12.01.17.pdf</v>
          </cell>
        </row>
        <row r="160">
          <cell r="U160" t="str">
            <v>Я-01-57</v>
          </cell>
          <cell r="V160" t="str">
            <v>W:\ПСП ЭКСПРЕСС\Документооборот (письма)\Входящие 2017\Я-01-57 от 12.01.17.pdf</v>
          </cell>
        </row>
        <row r="161">
          <cell r="U161" t="str">
            <v>Я-01-54</v>
          </cell>
          <cell r="V161" t="str">
            <v>W:\ПСП ЭКСПРЕСС\Документооборот (письма)\Входящие 2017\Я-01-54 от 12.01.17.pdf</v>
          </cell>
        </row>
        <row r="162">
          <cell r="U162" t="str">
            <v>Я-01-53</v>
          </cell>
          <cell r="V162" t="str">
            <v>W:\ПСП ЭКСПРЕСС\Документооборот (письма)\Входящие 2017\Я-01-53 от 12.01.17.pdf</v>
          </cell>
        </row>
        <row r="163">
          <cell r="U163" t="str">
            <v>Я-01-52</v>
          </cell>
          <cell r="V163" t="str">
            <v>W:\ПСП ЭКСПРЕСС\Документооборот (письма)\Входящие 2017\Я-01-52 от 12.01.17.pdf</v>
          </cell>
        </row>
        <row r="164">
          <cell r="U164" t="str">
            <v>Я-01-59</v>
          </cell>
          <cell r="V164" t="str">
            <v>W:\ПСП ЭКСПРЕСС\Документооборот (письма)\Входящие 2017\Я-01-59 от 12.01.17.pdf</v>
          </cell>
        </row>
        <row r="165">
          <cell r="U165" t="str">
            <v>Я-01-60</v>
          </cell>
          <cell r="V165" t="str">
            <v>W:\ПСП ЭКСПРЕСС\Документооборот (письма)\Входящие 2017\Я-01-60 от 12.01.17.pdf</v>
          </cell>
        </row>
        <row r="166">
          <cell r="U166" t="str">
            <v>Я-01-61</v>
          </cell>
          <cell r="V166" t="str">
            <v>W:\ПСП ЭКСПРЕСС\Документооборот (письма)\Входящие 2017\Я-01-61 от 13.01.17.pdf</v>
          </cell>
        </row>
        <row r="167">
          <cell r="U167" t="str">
            <v>Я-01-63</v>
          </cell>
          <cell r="V167" t="str">
            <v>W:\ПСП ЭКСПРЕСС\Документооборот (письма)\Входящие 2017\Я-01-63 от 13.01.17.pdf</v>
          </cell>
        </row>
        <row r="168">
          <cell r="U168" t="str">
            <v>Я-01-64</v>
          </cell>
          <cell r="V168" t="str">
            <v>W:\ПСП ЭКСПРЕСС\Документооборот (письма)\Входящие 2017\Я-01-64 от 13.01.17.pdf</v>
          </cell>
        </row>
        <row r="169">
          <cell r="U169" t="str">
            <v>Я-01-66</v>
          </cell>
          <cell r="V169" t="str">
            <v>W:\ПСП ЭКСПРЕСС\Документооборот (письма)\Входящие 2017\Я-01-66 от 16.01.17.pdf</v>
          </cell>
        </row>
        <row r="170">
          <cell r="U170" t="str">
            <v>Я-01-69</v>
          </cell>
          <cell r="V170" t="str">
            <v>W:\ПСП ЭКСПРЕСС\Документооборот (письма)\Входящие 2017\Я-01-69 от 16.01.17.pdf</v>
          </cell>
        </row>
        <row r="171">
          <cell r="U171" t="str">
            <v>Я-01-70</v>
          </cell>
          <cell r="V171" t="str">
            <v>W:\ПСП ЭКСПРЕСС\Документооборот (письма)\Входящие 2017\Я-01-70 от 16.01.17.pdf</v>
          </cell>
        </row>
        <row r="172">
          <cell r="U172" t="str">
            <v>Я-01-71</v>
          </cell>
          <cell r="V172" t="str">
            <v>W:\ПСП ЭКСПРЕСС\Документооборот (письма)\Входящие 2017\Я-01-71 от 16.01.17.pdf</v>
          </cell>
        </row>
        <row r="173">
          <cell r="U173" t="str">
            <v>Я-01-72</v>
          </cell>
          <cell r="V173" t="str">
            <v>W:\ПСП ЭКСПРЕСС\Документооборот (письма)\Входящие 2017\Я-01-72 от 16.01.17.pdf</v>
          </cell>
        </row>
        <row r="174">
          <cell r="U174" t="str">
            <v>Я-01-73</v>
          </cell>
          <cell r="V174" t="str">
            <v>W:\ПСП ЭКСПРЕСС\Документооборот (письма)\Входящие 2017\Я-01-73 от 16.01.17.pdf</v>
          </cell>
        </row>
        <row r="175">
          <cell r="U175" t="str">
            <v>Я-01-74</v>
          </cell>
          <cell r="V175" t="str">
            <v>W:\ПСП ЭКСПРЕСС\Документооборот (письма)\Входящие 2017\Я-01-74 от 16.01.17.pdf</v>
          </cell>
        </row>
        <row r="176">
          <cell r="U176" t="str">
            <v>Я-01-75</v>
          </cell>
          <cell r="V176" t="str">
            <v>W:\ПСП ЭКСПРЕСС\Документооборот (письма)\Входящие 2017\Я-01-75 от 16.01.17.pdf</v>
          </cell>
        </row>
        <row r="177">
          <cell r="U177" t="str">
            <v>Я-01-76</v>
          </cell>
          <cell r="V177" t="str">
            <v>W:\ПСП ЭКСПРЕСС\Документооборот (письма)\Входящие 2017\Я-01-76 от 16.01.17.pdf</v>
          </cell>
        </row>
        <row r="178">
          <cell r="U178" t="str">
            <v>Я-01-79</v>
          </cell>
          <cell r="V178" t="str">
            <v>W:\ПСП ЭКСПРЕСС\Документооборот (письма)\Входящие 2017\Я-01-79 от 17.01.17.pdf</v>
          </cell>
        </row>
        <row r="179">
          <cell r="U179" t="str">
            <v>Я-01-78</v>
          </cell>
          <cell r="V179" t="str">
            <v>W:\ПСП ЭКСПРЕСС\Документооборот (письма)\Входящие 2017\Я-01-78 от 17.01.17.pdf</v>
          </cell>
        </row>
        <row r="180">
          <cell r="U180" t="str">
            <v>Я-01-77</v>
          </cell>
          <cell r="V180" t="str">
            <v>W:\ПСП ЭКСПРЕСС\Документооборот (письма)\Входящие 2017\Я-01-77 от 17.01.17.pdf</v>
          </cell>
        </row>
        <row r="181">
          <cell r="U181" t="str">
            <v>Я-01-85</v>
          </cell>
          <cell r="V181" t="str">
            <v>W:\ПСП ЭКСПРЕСС\Документооборот (письма)\Входящие 2017\Я-01-85 от 19.01.17.pdf</v>
          </cell>
        </row>
        <row r="182">
          <cell r="U182" t="str">
            <v>Я-01-84</v>
          </cell>
          <cell r="V182" t="str">
            <v>W:\ПСП ЭКСПРЕСС\Документооборот (письма)\Входящие 2017\Я-01-84 от 19.01.17.pdf</v>
          </cell>
        </row>
        <row r="183">
          <cell r="U183" t="str">
            <v>Я-01-86</v>
          </cell>
          <cell r="V183" t="str">
            <v>W:\ПСП ЭКСПРЕСС\Документооборот (письма)\Входящие 2017\Я-01-86 от 19.01.17.pdf</v>
          </cell>
        </row>
        <row r="184">
          <cell r="U184" t="str">
            <v>Я-01-87</v>
          </cell>
          <cell r="V184" t="str">
            <v>W:\ПСП ЭКСПРЕСС\Документооборот (письма)\Входящие 2017\Я-01-87 от 19.01.17.pdf</v>
          </cell>
        </row>
        <row r="185">
          <cell r="U185" t="str">
            <v>Я-01-90</v>
          </cell>
          <cell r="V185" t="str">
            <v>W:\ПСП ЭКСПРЕСС\Документооборот (письма)\Входящие 2017\Я-01-90 от 20.01.17.pdf</v>
          </cell>
        </row>
        <row r="186">
          <cell r="U186" t="str">
            <v>Я-01-91</v>
          </cell>
          <cell r="V186" t="str">
            <v>W:\ПСП ЭКСПРЕСС\Документооборот (письма)\Входящие 2017\Я-01-91 от 20.01.17.pdf</v>
          </cell>
        </row>
        <row r="187">
          <cell r="U187" t="str">
            <v>Я-01-95</v>
          </cell>
          <cell r="V187" t="str">
            <v>W:\ПСП ЭКСПРЕСС\Документооборот (письма)\Входящие 2017\Я-01-95 от 24.01.17.pdf</v>
          </cell>
        </row>
        <row r="188">
          <cell r="U188" t="str">
            <v>Я-01-104</v>
          </cell>
          <cell r="V188" t="str">
            <v>W:\ПСП ЭКСПРЕСС\Документооборот (письма)\Входящие 2017\Я-01-104 от 24.01.17.pdf</v>
          </cell>
        </row>
        <row r="189">
          <cell r="U189" t="str">
            <v>Я-01-105</v>
          </cell>
          <cell r="V189" t="str">
            <v>W:\ПСП ЭКСПРЕСС\Документооборот (письма)\Входящие 2017\Я-01-105 от 24.01.17.pdf</v>
          </cell>
        </row>
        <row r="190">
          <cell r="U190" t="str">
            <v>Я-01-106</v>
          </cell>
          <cell r="V190" t="str">
            <v>W:\ПСП ЭКСПРЕСС\Документооборот (письма)\Входящие 2017\Я-01-106 от 25.01.17.pdf</v>
          </cell>
        </row>
        <row r="191">
          <cell r="U191" t="str">
            <v>Я-01-107</v>
          </cell>
          <cell r="V191" t="str">
            <v>W:\ПСП ЭКСПРЕСС\Документооборот (письма)\Входящие 2017\Я-01-107 от 25.01.17.pdf</v>
          </cell>
        </row>
        <row r="192">
          <cell r="U192" t="str">
            <v>Я-01-108</v>
          </cell>
          <cell r="V192" t="str">
            <v>W:\ПСП ЭКСПРЕСС\Документооборот (письма)\Входящие 2017\Я-01-108 от 25.01.17.pdf</v>
          </cell>
        </row>
        <row r="193">
          <cell r="U193" t="str">
            <v>Я-01-110</v>
          </cell>
          <cell r="V193" t="str">
            <v>W:\ПСП ЭКСПРЕСС\Документооборот (письма)\Входящие 2017\Я-01-110 от 25.01.17.pdf</v>
          </cell>
        </row>
        <row r="194">
          <cell r="U194" t="str">
            <v>Я-01-111</v>
          </cell>
          <cell r="V194" t="str">
            <v>W:\ПСП ЭКСПРЕСС\Документооборот (письма)\Входящие 2017\Я-01-111 от 25.01.17.pdf</v>
          </cell>
        </row>
        <row r="195">
          <cell r="U195" t="str">
            <v>Я-01-62</v>
          </cell>
          <cell r="V195" t="str">
            <v>W:\ПСП ЭКСПРЕСС\Документооборот (письма)\Входящие 2017\Я-01-62 от 13.01.17.pdf</v>
          </cell>
        </row>
        <row r="196">
          <cell r="U196" t="str">
            <v>Я-01-113</v>
          </cell>
          <cell r="V196" t="str">
            <v>W:\ПСП ЭКСПРЕСС\Документооборот (письма)\Входящие 2017\Я-01-113 от 26.01.17.pdf</v>
          </cell>
        </row>
        <row r="197">
          <cell r="U197" t="str">
            <v>Я-01-117</v>
          </cell>
          <cell r="V197" t="str">
            <v>W:\ПСП ЭКСПРЕСС\Документооборот (письма)\Входящие 2017\Я-01-117 от 26.01.17.pdf</v>
          </cell>
        </row>
        <row r="198">
          <cell r="U198" t="str">
            <v>Я-01-120</v>
          </cell>
          <cell r="V198" t="str">
            <v>W:\ПСП ЭКСПРЕСС\Документооборот (письма)\Входящие 2017\Я-01-120 от 27.01.17.pdf</v>
          </cell>
        </row>
        <row r="199">
          <cell r="U199" t="str">
            <v>Я-01-123</v>
          </cell>
          <cell r="V199" t="str">
            <v>W:\ПСП ЭКСПРЕСС\Документооборот (письма)\Входящие 2017\Я-01-123 от 27.01.17.pdf</v>
          </cell>
        </row>
        <row r="200">
          <cell r="U200" t="str">
            <v>Я-01-122</v>
          </cell>
          <cell r="V200" t="str">
            <v>W:\ПСП ЭКСПРЕСС\Документооборот (письма)\Входящие 2017\Я-01-122 от 25.01.17.pdf</v>
          </cell>
        </row>
        <row r="201">
          <cell r="U201" t="str">
            <v>Я-01-125</v>
          </cell>
          <cell r="V201" t="str">
            <v>W:\ПСП ЭКСПРЕСС\Документооборот (письма)\Входящие 2017\Я-01-125 от 30.01.17.pdf</v>
          </cell>
        </row>
        <row r="202">
          <cell r="U202" t="str">
            <v>Я-01-128</v>
          </cell>
          <cell r="V202" t="str">
            <v>W:\ПСП ЭКСПРЕСС\Документооборот (письма)\Входящие 2017\Я-01-128 от 30.01.17.pdf</v>
          </cell>
        </row>
        <row r="203">
          <cell r="U203" t="str">
            <v>Я-01-129</v>
          </cell>
          <cell r="V203" t="str">
            <v>W:\ПСП ЭКСПРЕСС\Документооборот (письма)\Входящие 2017\Я-01-129 от 30.01.17.pdf</v>
          </cell>
        </row>
        <row r="204">
          <cell r="U204" t="str">
            <v>Я-01-145</v>
          </cell>
          <cell r="V204" t="str">
            <v>W:\ПСП ЭКСПРЕСС\Документооборот (письма)\Входящие 2017\Я-01-145 от 01.02.17.pdf</v>
          </cell>
        </row>
        <row r="205">
          <cell r="U205" t="str">
            <v>Я-01-146</v>
          </cell>
          <cell r="V205" t="str">
            <v>W:\ПСП ЭКСПРЕСС\Документооборот (письма)\Входящие 2017\Я-01-146 от 01.02.17.pdf</v>
          </cell>
        </row>
        <row r="206">
          <cell r="U206" t="str">
            <v>Я-01-151-1</v>
          </cell>
          <cell r="V206" t="str">
            <v>W:\ПСП ЭКСПРЕСС\Документооборот (письма)\Входящие 2017\Я-01-151-1 от 02.02.17.pdf</v>
          </cell>
        </row>
        <row r="207">
          <cell r="U207" t="str">
            <v>Я-01-151-2</v>
          </cell>
          <cell r="V207" t="str">
            <v>W:\ПСП ЭКСПРЕСС\Документооборот (письма)\Входящие 2017\Я-01-151-2 от 02.02.17.pdf</v>
          </cell>
        </row>
        <row r="208">
          <cell r="U208" t="str">
            <v>Я-01-152</v>
          </cell>
          <cell r="V208" t="str">
            <v>W:\ПСП ЭКСПРЕСС\Документооборот (письма)\Входящие 2017\Я-01-152 от 02.02.17.pdf</v>
          </cell>
        </row>
        <row r="209">
          <cell r="U209" t="str">
            <v>Я-01-153</v>
          </cell>
          <cell r="V209" t="str">
            <v>W:\ПСП ЭКСПРЕСС\Документооборот (письма)\Входящие 2017\Я-01-153 от 02.02.17.pdf</v>
          </cell>
        </row>
        <row r="210">
          <cell r="U210" t="str">
            <v>Я-01-154</v>
          </cell>
          <cell r="V210" t="str">
            <v>W:\ПСП ЭКСПРЕСС\Документооборот (письма)\Входящие 2017\Я-01-154 от 02.02.17.pdf</v>
          </cell>
        </row>
        <row r="211">
          <cell r="U211" t="str">
            <v>Я-01-156</v>
          </cell>
          <cell r="V211" t="str">
            <v>W:\ПСП ЭКСПРЕСС\Документооборот (письма)\Входящие 2017\Я-01-156 от 03.02.17.pdf</v>
          </cell>
        </row>
        <row r="212">
          <cell r="U212" t="str">
            <v>Я-01-140</v>
          </cell>
          <cell r="V212" t="str">
            <v>W:\ПСП ЭКСПРЕСС\Документооборот (письма)\Входящие 2017\Я-01-140 от 31.01.17.pdf</v>
          </cell>
        </row>
        <row r="213">
          <cell r="U213" t="str">
            <v>Я-01-139</v>
          </cell>
          <cell r="V213" t="str">
            <v>W:\ПСП ЭКСПРЕСС\Документооборот (письма)\Входящие 2017\Я-01-139 от 31.01.17.pdf</v>
          </cell>
        </row>
        <row r="214">
          <cell r="U214" t="str">
            <v>Я-01-138</v>
          </cell>
          <cell r="V214" t="str">
            <v>W:\ПСП ЭКСПРЕСС\Документооборот (письма)\Входящие 2017\Я-01-138 от 31.01.17.pdf</v>
          </cell>
        </row>
        <row r="215">
          <cell r="U215" t="str">
            <v>Я-01-137</v>
          </cell>
          <cell r="V215" t="str">
            <v>W:\ПСП ЭКСПРЕСС\Документооборот (письма)\Входящие 2017\Я-01-137 от 31.01.17.pdf</v>
          </cell>
        </row>
        <row r="216">
          <cell r="U216" t="str">
            <v>Я-01-136</v>
          </cell>
          <cell r="V216" t="str">
            <v>W:\ПСП ЭКСПРЕСС\Документооборот (письма)\Входящие 2017\Я-01-136 от 31.01.17.pdf</v>
          </cell>
        </row>
        <row r="217">
          <cell r="U217" t="str">
            <v>Я-01-135</v>
          </cell>
          <cell r="V217" t="str">
            <v>W:\ПСП ЭКСПРЕСС\Документооборот (письма)\Входящие 2017\Я-01-135 от 31.01.17.pdf</v>
          </cell>
        </row>
        <row r="218">
          <cell r="U218" t="str">
            <v>Я-01-131</v>
          </cell>
          <cell r="V218" t="str">
            <v>W:\ПСП ЭКСПРЕСС\Документооборот (письма)\Входящие 2017\Я-01-131 от 31.01.17.pdf</v>
          </cell>
        </row>
        <row r="219">
          <cell r="U219" t="str">
            <v>Я-01-163</v>
          </cell>
          <cell r="V219" t="str">
            <v>W:\ПСП ЭКСПРЕСС\Документооборот (письма)\Входящие 2017\Я-01-163 от 07.02.17.pdf</v>
          </cell>
        </row>
        <row r="220">
          <cell r="U220" t="str">
            <v>Я-01-164</v>
          </cell>
          <cell r="V220" t="str">
            <v>W:\ПСП ЭКСПРЕСС\Документооборот (письма)\Входящие 2017\Я-01-164 от 07.02.17.pdf</v>
          </cell>
        </row>
        <row r="221">
          <cell r="U221" t="str">
            <v>Я-01-173</v>
          </cell>
          <cell r="V221" t="str">
            <v>W:\ПСП ЭКСПРЕСС\Документооборот (письма)\Входящие 2017\Я-01-173 от 08.02.17.pdf</v>
          </cell>
        </row>
        <row r="222">
          <cell r="U222" t="str">
            <v>Я-01-332</v>
          </cell>
          <cell r="V222" t="str">
            <v>W:\ПСП ЭКСПРЕСС\Документооборот (письма)\Входящие 2016\Я-01-332 от 22.04.16.pdf</v>
          </cell>
        </row>
        <row r="223">
          <cell r="U223" t="str">
            <v>Я-01-180</v>
          </cell>
          <cell r="V223" t="str">
            <v>W:\ПСП ЭКСПРЕСС\Документооборот (письма)\Входящие 2017\Я-01-180 от 08.02.17.pdf</v>
          </cell>
        </row>
        <row r="224">
          <cell r="U224" t="str">
            <v>Я-01-181</v>
          </cell>
          <cell r="V224" t="str">
            <v>W:\ПСП ЭКСПРЕСС\Документооборот (письма)\Входящие 2017\Я-01-181 от 07.02.17.pdf</v>
          </cell>
        </row>
        <row r="225">
          <cell r="U225" t="str">
            <v>Я-01-184</v>
          </cell>
          <cell r="V225" t="str">
            <v>W:\ПСП ЭКСПРЕСС\Документооборот (письма)\Входящие 2017\Я-01-184 от 08.02.17.pdf</v>
          </cell>
        </row>
        <row r="226">
          <cell r="U226" t="str">
            <v>Я-01-182</v>
          </cell>
          <cell r="V226" t="str">
            <v>W:\ПСП ЭКСПРЕСС\Документооборот (письма)\Входящие 2017\Я-01-182 от 08.02.17.pdf</v>
          </cell>
        </row>
        <row r="227">
          <cell r="U227" t="str">
            <v>Я-01-170</v>
          </cell>
          <cell r="V227" t="str">
            <v>W:\ПСП ЭКСПРЕСС\Документооборот (письма)\Входящие 2017\Я-01-170 от 07.02.17.pdf</v>
          </cell>
        </row>
        <row r="228">
          <cell r="U228" t="str">
            <v>Я-01-169</v>
          </cell>
          <cell r="V228" t="str">
            <v>W:\ПСП ЭКСПРЕСС\Документооборот (письма)\Входящие 2017\Я-01-169 от 07.02.17.pdf</v>
          </cell>
        </row>
        <row r="229">
          <cell r="U229" t="str">
            <v>Я-01-168</v>
          </cell>
          <cell r="V229" t="str">
            <v>W:\ПСП ЭКСПРЕСС\Документооборот (письма)\Входящие 2017\Я-01-168 от 07.02.17.pdf</v>
          </cell>
        </row>
        <row r="230">
          <cell r="U230" t="str">
            <v>Я-01-192</v>
          </cell>
          <cell r="V230" t="str">
            <v>W:\ПСП ЭКСПРЕСС\Документооборот (письма)\Входящие 2017\Я-01-192 от 13.02.17.pdf</v>
          </cell>
        </row>
        <row r="231">
          <cell r="U231" t="str">
            <v xml:space="preserve">Я-01-193 </v>
          </cell>
          <cell r="V231" t="str">
            <v>W:\ПСП ЭКСПРЕСС\Документооборот (письма)\Входящие 2017\Я-01-193 от 13.02.17.pdf</v>
          </cell>
        </row>
        <row r="232">
          <cell r="U232" t="str">
            <v/>
          </cell>
        </row>
        <row r="233">
          <cell r="U233" t="str">
            <v/>
          </cell>
        </row>
        <row r="234">
          <cell r="U234" t="str">
            <v/>
          </cell>
        </row>
        <row r="235">
          <cell r="U235" t="str">
            <v/>
          </cell>
        </row>
        <row r="236">
          <cell r="U236" t="str">
            <v/>
          </cell>
        </row>
        <row r="237">
          <cell r="U237" t="str">
            <v/>
          </cell>
        </row>
        <row r="238">
          <cell r="U238" t="str">
            <v/>
          </cell>
        </row>
        <row r="239">
          <cell r="U239" t="str">
            <v/>
          </cell>
        </row>
        <row r="240">
          <cell r="U240" t="str">
            <v/>
          </cell>
        </row>
        <row r="241">
          <cell r="U241" t="str">
            <v/>
          </cell>
        </row>
        <row r="242">
          <cell r="U242" t="str">
            <v/>
          </cell>
        </row>
        <row r="243">
          <cell r="U243" t="str">
            <v/>
          </cell>
        </row>
        <row r="244">
          <cell r="U244" t="str">
            <v/>
          </cell>
        </row>
        <row r="245">
          <cell r="U245" t="str">
            <v/>
          </cell>
        </row>
        <row r="246">
          <cell r="U246" t="str">
            <v/>
          </cell>
        </row>
        <row r="247">
          <cell r="U247" t="str">
            <v/>
          </cell>
        </row>
        <row r="248">
          <cell r="U248" t="str">
            <v/>
          </cell>
        </row>
        <row r="249">
          <cell r="U249" t="str">
            <v/>
          </cell>
        </row>
        <row r="250">
          <cell r="U250" t="str">
            <v/>
          </cell>
        </row>
        <row r="251">
          <cell r="U251" t="str">
            <v/>
          </cell>
        </row>
        <row r="252">
          <cell r="U252" t="str">
            <v/>
          </cell>
        </row>
        <row r="253">
          <cell r="U253" t="str">
            <v/>
          </cell>
        </row>
        <row r="254">
          <cell r="U254" t="str">
            <v/>
          </cell>
        </row>
        <row r="255">
          <cell r="U255" t="str">
            <v/>
          </cell>
        </row>
        <row r="256">
          <cell r="U256" t="str">
            <v/>
          </cell>
        </row>
        <row r="257">
          <cell r="U257" t="str">
            <v/>
          </cell>
        </row>
        <row r="258">
          <cell r="U258" t="str">
            <v/>
          </cell>
        </row>
        <row r="259">
          <cell r="U259" t="str">
            <v/>
          </cell>
        </row>
        <row r="260">
          <cell r="U260" t="str">
            <v/>
          </cell>
        </row>
        <row r="261">
          <cell r="U261" t="str">
            <v/>
          </cell>
        </row>
        <row r="262">
          <cell r="U262" t="str">
            <v/>
          </cell>
        </row>
        <row r="263">
          <cell r="U263" t="str">
            <v/>
          </cell>
        </row>
        <row r="264">
          <cell r="U264" t="str">
            <v/>
          </cell>
        </row>
        <row r="265">
          <cell r="U265" t="str">
            <v/>
          </cell>
        </row>
        <row r="266">
          <cell r="U266" t="str">
            <v/>
          </cell>
        </row>
        <row r="267">
          <cell r="U267" t="str">
            <v/>
          </cell>
        </row>
        <row r="268">
          <cell r="U268" t="str">
            <v/>
          </cell>
        </row>
        <row r="269">
          <cell r="U269" t="str">
            <v/>
          </cell>
        </row>
        <row r="270">
          <cell r="U270" t="str">
            <v/>
          </cell>
        </row>
        <row r="271">
          <cell r="U271" t="str">
            <v/>
          </cell>
        </row>
        <row r="272">
          <cell r="U272" t="str">
            <v/>
          </cell>
        </row>
        <row r="273">
          <cell r="U273" t="str">
            <v/>
          </cell>
        </row>
        <row r="274">
          <cell r="U274" t="str">
            <v/>
          </cell>
        </row>
        <row r="275">
          <cell r="U275" t="str">
            <v/>
          </cell>
        </row>
        <row r="276">
          <cell r="U276" t="str">
            <v/>
          </cell>
        </row>
        <row r="277">
          <cell r="U277" t="str">
            <v/>
          </cell>
        </row>
        <row r="278">
          <cell r="U278" t="str">
            <v/>
          </cell>
        </row>
        <row r="279">
          <cell r="U279" t="str">
            <v/>
          </cell>
        </row>
        <row r="280">
          <cell r="U280" t="str">
            <v/>
          </cell>
        </row>
        <row r="281">
          <cell r="U281" t="str">
            <v/>
          </cell>
        </row>
        <row r="282">
          <cell r="U282" t="str">
            <v/>
          </cell>
        </row>
        <row r="283">
          <cell r="U283" t="str">
            <v/>
          </cell>
        </row>
        <row r="284">
          <cell r="U284" t="str">
            <v/>
          </cell>
        </row>
        <row r="285">
          <cell r="U285" t="str">
            <v/>
          </cell>
        </row>
        <row r="286">
          <cell r="U286" t="str">
            <v/>
          </cell>
        </row>
        <row r="287">
          <cell r="U287" t="str">
            <v/>
          </cell>
        </row>
        <row r="288">
          <cell r="U288" t="str">
            <v/>
          </cell>
        </row>
        <row r="289">
          <cell r="U289" t="str">
            <v/>
          </cell>
        </row>
        <row r="290">
          <cell r="U290" t="str">
            <v/>
          </cell>
        </row>
        <row r="291">
          <cell r="U291" t="str">
            <v/>
          </cell>
        </row>
        <row r="292">
          <cell r="U292" t="str">
            <v/>
          </cell>
        </row>
        <row r="293">
          <cell r="U293" t="str">
            <v/>
          </cell>
        </row>
        <row r="294">
          <cell r="U294" t="str">
            <v/>
          </cell>
        </row>
        <row r="295">
          <cell r="U295" t="str">
            <v/>
          </cell>
        </row>
        <row r="296">
          <cell r="U296" t="str">
            <v/>
          </cell>
        </row>
        <row r="297">
          <cell r="U297" t="str">
            <v/>
          </cell>
        </row>
        <row r="298">
          <cell r="U298" t="str">
            <v/>
          </cell>
        </row>
        <row r="299">
          <cell r="U299" t="str">
            <v/>
          </cell>
        </row>
        <row r="300">
          <cell r="U300" t="str">
            <v/>
          </cell>
        </row>
        <row r="301">
          <cell r="U301" t="str">
            <v/>
          </cell>
        </row>
      </sheetData>
    </sheetDataSet>
  </externalBook>
</externalLink>
</file>

<file path=xl/tables/table1.xml><?xml version="1.0" encoding="utf-8"?>
<table xmlns="http://schemas.openxmlformats.org/spreadsheetml/2006/main" id="1" name="Таблица5" displayName="Таблица5" ref="A2:Q300" totalsRowShown="0" headerRowDxfId="36" headerRowBorderDxfId="35" tableBorderDxfId="34">
  <autoFilter ref="A2:Q300"/>
  <tableColumns count="17">
    <tableColumn id="1" name="№п/п" dataDxfId="33" totalsRowDxfId="32">
      <calculatedColumnFormula>IF(A2="№п/п",1,A2+1)</calculatedColumnFormula>
    </tableColumn>
    <tableColumn id="28" name="Задание из СЭД" dataDxfId="31" totalsRowDxfId="30"/>
    <tableColumn id="32" name="Статус" dataDxfId="29" totalsRowDxfId="28">
      <calculatedColumnFormula>IF(#REF!&gt;0,"Перевыставлено",IF(#REF!&gt;0,[1]Списки!$B$36,IF(#REF!&gt;0,[1]Списки!$B$35,IF([1]постпродажное_обслуживание!S3&gt;0,[1]Списки!$B$34,IF([1]постпродажное_обслуживание!P3&gt;0,[1]Списки!$B$33,"")))))</calculatedColumnFormula>
    </tableColumn>
    <tableColumn id="2" name="номер" dataDxfId="27">
      <calculatedColumnFormula>[1]Списки!U4</calculatedColumnFormula>
    </tableColumn>
    <tableColumn id="3" name="дата" dataDxfId="26" totalsRowDxfId="25">
      <calculatedColumnFormula>IF(Таблица5[[#This Row],[номер]]="","",INDEX([1]!Таблица7[дата],MATCH([1]постпродажное_обслуживание!$D3,[1]!Таблица7[номер],0)))</calculatedColumnFormula>
    </tableColumn>
    <tableColumn id="4" name="покупатель" dataDxfId="24">
      <calculatedColumnFormula>IF(Таблица5[[#This Row],[дата]]="","",INDEX([1]!Таблица7[покупатель],MATCH([1]постпродажное_обслуживание!D3,[1]!Таблица7[номер],0)))</calculatedColumnFormula>
    </tableColumn>
    <tableColumn id="5" name="объект" dataDxfId="23" totalsRowDxfId="22">
      <calculatedColumnFormula>IF(Таблица5[[#This Row],[покупатель]]="","",INDEX([1]!Таблица7[объект],MATCH([1]постпродажное_обслуживание!$D3,[1]!Таблица7[номер],0)))</calculatedColumnFormula>
    </tableColumn>
    <tableColumn id="20" name="стр. №" dataDxfId="21" totalsRowDxfId="20">
      <calculatedColumnFormula>IF(Таблица5[[#This Row],[номер]]="","",INDEX([1]!Таблица7[стр. №],MATCH(Таблица5[[#This Row],[номер]],[1]!Таблица7[номер],0)))</calculatedColumnFormula>
    </tableColumn>
    <tableColumn id="6" name="квартира" dataDxfId="19" totalsRowDxfId="18">
      <calculatedColumnFormula>IF(Таблица5[[#This Row],[номер]]="","",INDEX([1]!Таблица7[кв],MATCH([1]постпродажное_обслуживание!$D3,[1]!Таблица7[номер],0)))</calculatedColumnFormula>
    </tableColumn>
    <tableColumn id="7" name="срок ответ" dataDxfId="17" totalsRowDxfId="16">
      <calculatedColumnFormula>IF(Таблица5[[#This Row],[квартира]]="","",INDEX([1]!Таблица7[планируемая дата исполения],MATCH([1]постпродажное_обслуживание!$D3,[1]!Таблица7[номер],0)))</calculatedColumnFormula>
    </tableColumn>
    <tableColumn id="8" name="просрочка" dataDxfId="15" totalsRowDxfId="14">
      <calculatedColumnFormula>IF(Таблица5[[#This Row],[срок ответ]]="","",INDEX([1]!Таблица7[тек. просрочка],MATCH([1]постпродажное_обслуживание!$D3,[1]!Таблица7[номер],0)))</calculatedColumnFormula>
    </tableColumn>
    <tableColumn id="9" name="Устранение окна" dataDxfId="13"/>
    <tableColumn id="35" name="Устранение сантехника"/>
    <tableColumn id="34" name="Устранение электрика"/>
    <tableColumn id="33" name="Устранение "/>
    <tableColumn id="10" name="уведомление ГП (ОСЗ)" dataDxfId="12"/>
    <tableColumn id="22" name="Срок для устранения замечаний ГП" dataDxfId="1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&#1089;&#1090;&#1088;.%2018\120\&#1071;-02-10%20&#1086;&#1090;%2013.01.17.pdf" TargetMode="External"/><Relationship Id="rId21" Type="http://schemas.openxmlformats.org/officeDocument/2006/relationships/hyperlink" Target="&#1089;&#1090;&#1088;.%2018/208/&#1071;-02-761%20&#1086;&#1090;%2002.12.16.pdf" TargetMode="External"/><Relationship Id="rId42" Type="http://schemas.openxmlformats.org/officeDocument/2006/relationships/hyperlink" Target="&#1089;&#1090;&#1088;.%2012/353/&#1071;-02-760%20&#1086;&#1090;%2001.12.16%20(1).pdf" TargetMode="External"/><Relationship Id="rId63" Type="http://schemas.openxmlformats.org/officeDocument/2006/relationships/hyperlink" Target="&#1089;&#1090;&#1088;.%2012/76/&#1071;-02-757%20&#1086;&#1090;%2001.12.16.pdf" TargetMode="External"/><Relationship Id="rId84" Type="http://schemas.openxmlformats.org/officeDocument/2006/relationships/hyperlink" Target="&#1089;&#1090;&#1088;.%2012/218/&#1071;-02-804%20&#1086;&#1090;%2022.12.16.pdf" TargetMode="External"/><Relationship Id="rId138" Type="http://schemas.openxmlformats.org/officeDocument/2006/relationships/hyperlink" Target="&#1089;&#1090;&#1088;.%2018\299\&#1071;-02-38%20&#1086;&#1090;%2026%2001%2017.pdf" TargetMode="External"/><Relationship Id="rId159" Type="http://schemas.openxmlformats.org/officeDocument/2006/relationships/hyperlink" Target="&#1057;&#1090;&#1088;.%2022\225\&#1071;-02-15%20&#1086;&#1090;%2013.01.17.pdf" TargetMode="External"/><Relationship Id="rId170" Type="http://schemas.openxmlformats.org/officeDocument/2006/relationships/hyperlink" Target="&#1089;&#1090;&#1088;.13\95\&#1071;-02-12%20&#1086;&#1090;%2013.01.17.pdf" TargetMode="External"/><Relationship Id="rId191" Type="http://schemas.openxmlformats.org/officeDocument/2006/relationships/hyperlink" Target="&#1089;&#1090;&#1088;.%2018\333\&#1071;-02-38%20&#1086;&#1090;%2026%2001%2017.pdf" TargetMode="External"/><Relationship Id="rId205" Type="http://schemas.openxmlformats.org/officeDocument/2006/relationships/hyperlink" Target="&#1057;&#1090;&#1088;.%2015&#1072;\88\&#1071;-02-77%20&#1086;&#1090;%2013%2002%2017.pdf" TargetMode="External"/><Relationship Id="rId107" Type="http://schemas.openxmlformats.org/officeDocument/2006/relationships/hyperlink" Target="&#1089;&#1090;&#1088;.%2018\290\&#1071;-02-10%20&#1086;&#1090;%2013.01.17.pdf" TargetMode="External"/><Relationship Id="rId11" Type="http://schemas.openxmlformats.org/officeDocument/2006/relationships/hyperlink" Target="&#1089;&#1090;&#1088;.%2012/345/&#1071;-02-704%20&#1086;&#1090;%2017%2011%2016.pdf" TargetMode="External"/><Relationship Id="rId32" Type="http://schemas.openxmlformats.org/officeDocument/2006/relationships/hyperlink" Target="&#1089;&#1090;&#1088;.%2012/97/&#1071;-02-786%20&#1086;&#1090;%2015.12.16.pdf" TargetMode="External"/><Relationship Id="rId37" Type="http://schemas.openxmlformats.org/officeDocument/2006/relationships/hyperlink" Target="&#1089;&#1090;&#1088;.%2018/263/&#1071;-02-787%20&#1086;&#1090;%2015.12.16.pdf" TargetMode="External"/><Relationship Id="rId53" Type="http://schemas.openxmlformats.org/officeDocument/2006/relationships/hyperlink" Target="&#1089;&#1090;&#1088;.%2012/346/&#1071;-02-739%20&#1086;&#1090;%2024.11.16.pdf" TargetMode="External"/><Relationship Id="rId58" Type="http://schemas.openxmlformats.org/officeDocument/2006/relationships/hyperlink" Target="&#1089;&#1090;&#1088;.%2018\307\&#1071;-02-753%20&#1086;&#1090;%2030.11.16.pdf" TargetMode="External"/><Relationship Id="rId74" Type="http://schemas.openxmlformats.org/officeDocument/2006/relationships/hyperlink" Target="&#1089;&#1090;&#1088;.%2018/263/&#1071;-02-787%20&#1086;&#1090;%2015.12.16.pdf" TargetMode="External"/><Relationship Id="rId79" Type="http://schemas.openxmlformats.org/officeDocument/2006/relationships/hyperlink" Target="&#1089;&#1090;&#1088;.%2018/138/&#1071;-02-800%20&#1086;&#1090;%2022.12.16%20(1).pdf" TargetMode="External"/><Relationship Id="rId102" Type="http://schemas.openxmlformats.org/officeDocument/2006/relationships/hyperlink" Target="&#1089;&#1090;&#1088;.%2018\115\&#1071;-02-10%20&#1086;&#1090;%2013.01.17.pdf" TargetMode="External"/><Relationship Id="rId123" Type="http://schemas.openxmlformats.org/officeDocument/2006/relationships/hyperlink" Target="&#1089;&#1090;&#1088;.%2018\187\&#1071;-02-10%20&#1086;&#1090;%2013.01.17.pdf" TargetMode="External"/><Relationship Id="rId128" Type="http://schemas.openxmlformats.org/officeDocument/2006/relationships/hyperlink" Target="&#1089;&#1090;&#1088;.%2018\191\&#1071;-02-38%20&#1086;&#1090;%2026%2001%2017.pdf" TargetMode="External"/><Relationship Id="rId144" Type="http://schemas.openxmlformats.org/officeDocument/2006/relationships/hyperlink" Target="&#1089;&#1090;&#1088;.%2018\&#1085;&#1077;&#1078;&#1077;&#1083;&#1086;&#1077;%20&#1087;&#1086;&#1084;&#1077;&#1097;&#1077;&#1085;&#1080;&#1077;\&#1071;-02-38%20&#1086;&#1090;%2026%2001%2017.pdf" TargetMode="External"/><Relationship Id="rId149" Type="http://schemas.openxmlformats.org/officeDocument/2006/relationships/hyperlink" Target="&#1057;&#1090;&#1088;.%2022\65\&#1071;-02-15%20&#1086;&#1090;%2013.01.17.pdf" TargetMode="External"/><Relationship Id="rId5" Type="http://schemas.openxmlformats.org/officeDocument/2006/relationships/hyperlink" Target="&#1089;&#1090;&#1088;.%2018/187/&#1071;-02-672%20&#1086;&#1090;%2011.11.16%20(&#1086;&#1090;&#1074;&#1077;&#1090;).pdf" TargetMode="External"/><Relationship Id="rId90" Type="http://schemas.openxmlformats.org/officeDocument/2006/relationships/hyperlink" Target="&#1089;&#1090;&#1088;.%2018/179/&#1071;-02-814%20&#1086;&#1090;%2023%2012%2016.pdf" TargetMode="External"/><Relationship Id="rId95" Type="http://schemas.openxmlformats.org/officeDocument/2006/relationships/hyperlink" Target="&#1089;&#1090;&#1088;.%2018\344\&#1071;-02-819%20&#1086;&#1090;%2029.12.16.pdf" TargetMode="External"/><Relationship Id="rId160" Type="http://schemas.openxmlformats.org/officeDocument/2006/relationships/hyperlink" Target="&#1089;&#1090;&#1088;.%2012\259\&#1071;-02-15%20&#1086;&#1090;%2013.01.17.pdf" TargetMode="External"/><Relationship Id="rId165" Type="http://schemas.openxmlformats.org/officeDocument/2006/relationships/hyperlink" Target="&#1057;&#1090;&#1088;.%2015&#1072;\20\&#1071;-02-15%20&#1086;&#1090;%2013.01.17.pdf" TargetMode="External"/><Relationship Id="rId181" Type="http://schemas.openxmlformats.org/officeDocument/2006/relationships/hyperlink" Target="&#1089;&#1090;&#1088;.%2015\141\&#1071;-02-48%20&#1086;&#1090;%2031%2001%2017%20(002).pdf" TargetMode="External"/><Relationship Id="rId186" Type="http://schemas.openxmlformats.org/officeDocument/2006/relationships/hyperlink" Target="&#1089;&#1090;&#1088;.%2018\149\&#1071;-02-62%20&#1086;&#1090;%2007%2002%2017.pdf" TargetMode="External"/><Relationship Id="rId211" Type="http://schemas.openxmlformats.org/officeDocument/2006/relationships/table" Target="../tables/table1.xml"/><Relationship Id="rId22" Type="http://schemas.openxmlformats.org/officeDocument/2006/relationships/hyperlink" Target="&#1089;&#1090;&#1088;.%2018/115/&#1071;-02-761%20&#1086;&#1090;%2002.12.16.pdf" TargetMode="External"/><Relationship Id="rId27" Type="http://schemas.openxmlformats.org/officeDocument/2006/relationships/hyperlink" Target="&#1089;&#1090;&#1088;.%2018/322/&#1071;-02-779%20&#1086;&#1090;%2008%2012%2016.pdf" TargetMode="External"/><Relationship Id="rId43" Type="http://schemas.openxmlformats.org/officeDocument/2006/relationships/hyperlink" Target="&#1089;&#1090;&#1088;.%2018/319/&#1071;-02-672%20&#1086;&#1090;%2011.11.16.pdf" TargetMode="External"/><Relationship Id="rId48" Type="http://schemas.openxmlformats.org/officeDocument/2006/relationships/hyperlink" Target="&#1089;&#1090;&#1088;.%2018\50\&#1071;-02-708%20&#1086;&#1090;%2018.11.16.pdf" TargetMode="External"/><Relationship Id="rId64" Type="http://schemas.openxmlformats.org/officeDocument/2006/relationships/hyperlink" Target="&#1089;&#1090;&#1088;.%2018/160/&#1071;-02-753%20&#1086;&#1090;%2030.11.16.pdf" TargetMode="External"/><Relationship Id="rId69" Type="http://schemas.openxmlformats.org/officeDocument/2006/relationships/hyperlink" Target="&#1089;&#1090;&#1088;.13/19/&#1071;-02-770%20&#1086;&#1090;%2005.12.16%20(1).pdf" TargetMode="External"/><Relationship Id="rId113" Type="http://schemas.openxmlformats.org/officeDocument/2006/relationships/hyperlink" Target="&#1089;&#1090;&#1088;.%2018\235\&#1071;-02-10%20&#1086;&#1090;%2013.01.17.pdf" TargetMode="External"/><Relationship Id="rId118" Type="http://schemas.openxmlformats.org/officeDocument/2006/relationships/hyperlink" Target="&#1089;&#1090;&#1088;.%2018\286\&#1071;-02-10%20&#1086;&#1090;%2013.01.17.pdf" TargetMode="External"/><Relationship Id="rId134" Type="http://schemas.openxmlformats.org/officeDocument/2006/relationships/hyperlink" Target="&#1089;&#1090;&#1088;.%2018\5\&#1071;-02-38%20&#1086;&#1090;%2026%2001%2017.pdf" TargetMode="External"/><Relationship Id="rId139" Type="http://schemas.openxmlformats.org/officeDocument/2006/relationships/hyperlink" Target="&#1089;&#1090;&#1088;.%2018\314\&#1071;-02-38%20&#1086;&#1090;%2026%2001%2017.pdf" TargetMode="External"/><Relationship Id="rId80" Type="http://schemas.openxmlformats.org/officeDocument/2006/relationships/hyperlink" Target="&#1089;&#1090;&#1088;.%2018/341/&#1071;-02-800%20&#1086;&#1090;%2022.12.16.pdf" TargetMode="External"/><Relationship Id="rId85" Type="http://schemas.openxmlformats.org/officeDocument/2006/relationships/hyperlink" Target="&#1089;&#1090;&#1088;.%2012\125\&#1071;-02-804%20&#1086;&#1090;%2022.12.16%20(1).pdf" TargetMode="External"/><Relationship Id="rId150" Type="http://schemas.openxmlformats.org/officeDocument/2006/relationships/hyperlink" Target="&#1089;&#1090;&#1088;.%2014\218\&#1071;-02-15%20&#1086;&#1090;%2013.01.17.pdf" TargetMode="External"/><Relationship Id="rId155" Type="http://schemas.openxmlformats.org/officeDocument/2006/relationships/hyperlink" Target="&#1057;&#1090;&#1088;.%2022\88\&#1071;-02-15%20&#1086;&#1090;%2013.01.17.pdf" TargetMode="External"/><Relationship Id="rId171" Type="http://schemas.openxmlformats.org/officeDocument/2006/relationships/hyperlink" Target="&#1089;&#1090;&#1088;.13\8\&#1071;-02-12%20&#1086;&#1090;%2013.01.17.pdf" TargetMode="External"/><Relationship Id="rId176" Type="http://schemas.openxmlformats.org/officeDocument/2006/relationships/hyperlink" Target="&#1089;&#1090;&#1088;.%2012\80\&#1071;-02-48%20&#1086;&#1090;%2031%2001%2017%20(002).pdf" TargetMode="External"/><Relationship Id="rId192" Type="http://schemas.openxmlformats.org/officeDocument/2006/relationships/hyperlink" Target="&#1089;&#1090;&#1088;.%2018\330\&#1071;-02-62%20&#1086;&#1090;%2007%2002%2017.pdf" TargetMode="External"/><Relationship Id="rId197" Type="http://schemas.openxmlformats.org/officeDocument/2006/relationships/hyperlink" Target="&#1089;&#1090;&#1088;.%2018\156\&#1071;-02-62%20&#1086;&#1090;%2007%2002%2017.pdf" TargetMode="External"/><Relationship Id="rId206" Type="http://schemas.openxmlformats.org/officeDocument/2006/relationships/hyperlink" Target="&#1089;&#1090;&#1088;.%2012\190\&#1071;-02-77%20&#1086;&#1090;%2013%2002%2017.pdf" TargetMode="External"/><Relationship Id="rId201" Type="http://schemas.openxmlformats.org/officeDocument/2006/relationships/hyperlink" Target="&#1057;&#1090;&#1088;.%2022\88\&#1071;-02-77%20&#1086;&#1090;%2013%2002%2017.pdf" TargetMode="External"/><Relationship Id="rId12" Type="http://schemas.openxmlformats.org/officeDocument/2006/relationships/hyperlink" Target="&#1089;&#1090;&#1088;.%2018/161/&#1071;-02-740%20&#1086;&#1090;%2024.11.16.pdf" TargetMode="External"/><Relationship Id="rId17" Type="http://schemas.openxmlformats.org/officeDocument/2006/relationships/hyperlink" Target="&#1089;&#1090;&#1088;.%2018/50/&#1071;-02-747%20&#1086;&#1090;%2029%2011%2016.pdf" TargetMode="External"/><Relationship Id="rId33" Type="http://schemas.openxmlformats.org/officeDocument/2006/relationships/hyperlink" Target="&#1089;&#1090;&#1088;.%2012/341/&#1071;-02-786%20&#1086;&#1090;%2015.12.16%20(1).pdf" TargetMode="External"/><Relationship Id="rId38" Type="http://schemas.openxmlformats.org/officeDocument/2006/relationships/hyperlink" Target="&#1089;&#1090;&#1088;.%2018/6/&#1071;-02-787%20&#1086;&#1090;%2015.12.16.pdf" TargetMode="External"/><Relationship Id="rId59" Type="http://schemas.openxmlformats.org/officeDocument/2006/relationships/hyperlink" Target="&#1089;&#1090;&#1088;.%2014/59/&#1071;-02-757%20&#1086;&#1090;%2001.12.16.pdf" TargetMode="External"/><Relationship Id="rId103" Type="http://schemas.openxmlformats.org/officeDocument/2006/relationships/hyperlink" Target="&#1089;&#1090;&#1088;.%2018\338\&#1071;-02-10%20&#1086;&#1090;%2013.01.17.pdf" TargetMode="External"/><Relationship Id="rId108" Type="http://schemas.openxmlformats.org/officeDocument/2006/relationships/hyperlink" Target="&#1089;&#1090;&#1088;.%2018\172\&#1071;-02-10%20&#1086;&#1090;%2013.01.17.pdf" TargetMode="External"/><Relationship Id="rId124" Type="http://schemas.openxmlformats.org/officeDocument/2006/relationships/hyperlink" Target="&#1089;&#1090;&#1088;.%2018\139\&#1071;-02-38%20&#1086;&#1090;%2026%2001%2017.pdf" TargetMode="External"/><Relationship Id="rId129" Type="http://schemas.openxmlformats.org/officeDocument/2006/relationships/hyperlink" Target="&#1089;&#1090;&#1088;.%2018\85\&#1071;-02-38%20&#1086;&#1090;%2026%2001%2017.pdf" TargetMode="External"/><Relationship Id="rId54" Type="http://schemas.openxmlformats.org/officeDocument/2006/relationships/hyperlink" Target="&#1089;&#1090;&#1088;.%2018/161/&#1071;-02-740%20&#1086;&#1090;%2024.11.16.pdf" TargetMode="External"/><Relationship Id="rId70" Type="http://schemas.openxmlformats.org/officeDocument/2006/relationships/hyperlink" Target="&#1089;&#1090;&#1088;.%2014/129/&#1071;-02-782%20&#1086;&#1090;%2012%2012%2016.pdf" TargetMode="External"/><Relationship Id="rId75" Type="http://schemas.openxmlformats.org/officeDocument/2006/relationships/hyperlink" Target="&#1089;&#1090;&#1088;.%2018/344/&#1071;-02-800%20&#1086;&#1090;%2022.12.16%20(1).pdf" TargetMode="External"/><Relationship Id="rId91" Type="http://schemas.openxmlformats.org/officeDocument/2006/relationships/hyperlink" Target="&#1089;&#1090;&#1088;.%2018/94/&#1071;-02-814%20&#1086;&#1090;%2023%2012%2016.pdf" TargetMode="External"/><Relationship Id="rId96" Type="http://schemas.openxmlformats.org/officeDocument/2006/relationships/hyperlink" Target="&#1089;&#1090;&#1088;.%2018\284\&#1071;-02-819%20&#1086;&#1090;%2029.12.16%20(1).pdf" TargetMode="External"/><Relationship Id="rId140" Type="http://schemas.openxmlformats.org/officeDocument/2006/relationships/hyperlink" Target="&#1089;&#1090;&#1088;.%2018\185\&#1071;-02-38%20&#1086;&#1090;%2026%2001%2017.pdf" TargetMode="External"/><Relationship Id="rId145" Type="http://schemas.openxmlformats.org/officeDocument/2006/relationships/hyperlink" Target="&#1089;&#1090;&#1088;.%2018\333\&#1071;-02-38%20&#1086;&#1090;%2026%2001%2017.pdf" TargetMode="External"/><Relationship Id="rId161" Type="http://schemas.openxmlformats.org/officeDocument/2006/relationships/hyperlink" Target="&#1089;&#1090;&#1088;.%2014\40\&#1071;-02-15%20&#1086;&#1090;%2013.01.17.pdf" TargetMode="External"/><Relationship Id="rId166" Type="http://schemas.openxmlformats.org/officeDocument/2006/relationships/hyperlink" Target="&#1089;&#1090;&#1088;.%2012\135\&#1071;-02-15%20&#1086;&#1090;%2013.01.17.pdf" TargetMode="External"/><Relationship Id="rId182" Type="http://schemas.openxmlformats.org/officeDocument/2006/relationships/hyperlink" Target="&#1089;&#1090;&#1088;.%2014\222\&#1071;-02-48%20&#1086;&#1090;%2031%2001%2017%20(002).pdf" TargetMode="External"/><Relationship Id="rId187" Type="http://schemas.openxmlformats.org/officeDocument/2006/relationships/hyperlink" Target="&#1089;&#1090;&#1088;.%2012\285\&#1071;-02-48%20&#1086;&#1090;%2031%2001%2017%20(002).pdf" TargetMode="External"/><Relationship Id="rId1" Type="http://schemas.openxmlformats.org/officeDocument/2006/relationships/hyperlink" Target="&#1089;&#1090;&#1088;.%2018\156\&#1071;-02-672%20&#1086;&#1090;%2011.11.16%20(&#1086;&#1090;&#1074;&#1077;&#1090;).pdf" TargetMode="External"/><Relationship Id="rId6" Type="http://schemas.openxmlformats.org/officeDocument/2006/relationships/hyperlink" Target="&#1089;&#1090;&#1088;.%2018/251/&#1071;-02-672%20&#1086;&#1090;%2011.11.16%20(&#1086;&#1090;&#1074;&#1077;&#1090;).pdf" TargetMode="External"/><Relationship Id="rId23" Type="http://schemas.openxmlformats.org/officeDocument/2006/relationships/hyperlink" Target="&#1089;&#1090;&#1088;.%2018/213/&#1071;-02-761%20&#1086;&#1090;%2002.12.16.pdf" TargetMode="External"/><Relationship Id="rId28" Type="http://schemas.openxmlformats.org/officeDocument/2006/relationships/hyperlink" Target="&#1089;&#1090;&#1088;.%2018/69/&#1071;-02-779%20&#1086;&#1090;%2008%2012%2016.pdf" TargetMode="External"/><Relationship Id="rId49" Type="http://schemas.openxmlformats.org/officeDocument/2006/relationships/hyperlink" Target="&#1057;&#1090;&#1088;.%2015&#1072;\41\&#1071;-02-739%20&#1086;&#1090;%2024.11.16%20(1).pdf" TargetMode="External"/><Relationship Id="rId114" Type="http://schemas.openxmlformats.org/officeDocument/2006/relationships/hyperlink" Target="&#1089;&#1090;&#1088;.%2018\127\&#1071;-02-10%20&#1086;&#1090;%2013.01.17.pdf" TargetMode="External"/><Relationship Id="rId119" Type="http://schemas.openxmlformats.org/officeDocument/2006/relationships/hyperlink" Target="&#1089;&#1090;&#1088;.%2018\147\&#1071;-02-10%20&#1086;&#1090;%2013.01.17.pdf" TargetMode="External"/><Relationship Id="rId44" Type="http://schemas.openxmlformats.org/officeDocument/2006/relationships/hyperlink" Target="&#1089;&#1090;&#1088;.%2018/57/&#1071;-02-678%20&#1086;&#1090;%2014.11.16.pdf" TargetMode="External"/><Relationship Id="rId60" Type="http://schemas.openxmlformats.org/officeDocument/2006/relationships/hyperlink" Target="&#1089;&#1090;&#1088;.%2018\127\&#1071;-02-753%20&#1086;&#1090;%2030.11.16%20(1).pdf" TargetMode="External"/><Relationship Id="rId65" Type="http://schemas.openxmlformats.org/officeDocument/2006/relationships/hyperlink" Target="&#1089;&#1090;&#1088;.%2018/208/&#1071;-02-761%20&#1086;&#1090;%2002.12.16.pdf" TargetMode="External"/><Relationship Id="rId81" Type="http://schemas.openxmlformats.org/officeDocument/2006/relationships/hyperlink" Target="&#1089;&#1090;&#1088;.%2018\152\&#1071;-02-800%20&#1086;&#1090;%2022.12.16.pdf" TargetMode="External"/><Relationship Id="rId86" Type="http://schemas.openxmlformats.org/officeDocument/2006/relationships/hyperlink" Target="&#1057;&#1090;&#1088;.%2022/48/&#1071;-02-804%20&#1086;&#1090;%2022.12.16.pdf" TargetMode="External"/><Relationship Id="rId130" Type="http://schemas.openxmlformats.org/officeDocument/2006/relationships/hyperlink" Target="&#1089;&#1090;&#1088;.%2018\160\&#1071;-02-38%20&#1086;&#1090;%2026%2001%2017.pdf" TargetMode="External"/><Relationship Id="rId135" Type="http://schemas.openxmlformats.org/officeDocument/2006/relationships/hyperlink" Target="&#1089;&#1090;&#1088;.%2018\254\&#1071;-02-38%20&#1086;&#1090;%2026%2001%2017.pdf" TargetMode="External"/><Relationship Id="rId151" Type="http://schemas.openxmlformats.org/officeDocument/2006/relationships/hyperlink" Target="&#1089;&#1090;&#1088;.%2012\72\&#1071;-02-15%20&#1086;&#1090;%2013.01.17.pdf" TargetMode="External"/><Relationship Id="rId156" Type="http://schemas.openxmlformats.org/officeDocument/2006/relationships/hyperlink" Target="&#1089;&#1090;&#1088;.%2014\308\&#1071;-02-15%20&#1086;&#1090;%2013.01.17.pdf" TargetMode="External"/><Relationship Id="rId177" Type="http://schemas.openxmlformats.org/officeDocument/2006/relationships/hyperlink" Target="&#1089;&#1090;&#1088;.%2012\110\&#1071;-02-48%20&#1086;&#1090;%2031%2001%2017%20(002).pdf" TargetMode="External"/><Relationship Id="rId198" Type="http://schemas.openxmlformats.org/officeDocument/2006/relationships/hyperlink" Target="&#1089;&#1090;&#1088;.%2018\16\&#1071;-02-62%20&#1086;&#1090;%2007%2002%2017.pdf" TargetMode="External"/><Relationship Id="rId172" Type="http://schemas.openxmlformats.org/officeDocument/2006/relationships/hyperlink" Target="&#1089;&#1090;&#1088;.%2018\7\&#1071;-02-38%20&#1086;&#1090;%2026%2001%2017.pdf" TargetMode="External"/><Relationship Id="rId193" Type="http://schemas.openxmlformats.org/officeDocument/2006/relationships/hyperlink" Target="&#1089;&#1090;&#1088;.%2018\242\&#1071;-02-62%20&#1086;&#1090;%2007%2002%2017.pdf" TargetMode="External"/><Relationship Id="rId202" Type="http://schemas.openxmlformats.org/officeDocument/2006/relationships/hyperlink" Target="&#1089;&#1090;&#1088;.%2014\190\&#1071;-02-77%20&#1086;&#1090;%2013%2002%2017.pdf" TargetMode="External"/><Relationship Id="rId207" Type="http://schemas.openxmlformats.org/officeDocument/2006/relationships/hyperlink" Target="&#1089;&#1090;&#1088;.%2012\263\&#1071;-02-77%20&#1086;&#1090;%2013%2002%2017.pdf" TargetMode="External"/><Relationship Id="rId13" Type="http://schemas.openxmlformats.org/officeDocument/2006/relationships/hyperlink" Target="&#1089;&#1090;&#1088;.%2018/94/&#1071;-02-740%20&#1086;&#1090;%2024.11.16.pdf" TargetMode="External"/><Relationship Id="rId18" Type="http://schemas.openxmlformats.org/officeDocument/2006/relationships/hyperlink" Target="&#1089;&#1090;&#1088;.%2018/127/&#1071;-02-753%20&#1086;&#1090;%2030.11.16%20(1).pdf" TargetMode="External"/><Relationship Id="rId39" Type="http://schemas.openxmlformats.org/officeDocument/2006/relationships/hyperlink" Target="&#1089;&#1090;&#1088;.%2018\293\&#1071;-02-787%20&#1086;&#1090;%2015.12.16.pdf" TargetMode="External"/><Relationship Id="rId109" Type="http://schemas.openxmlformats.org/officeDocument/2006/relationships/hyperlink" Target="&#1089;&#1090;&#1088;.%2018\305\&#1071;-02-10%20&#1086;&#1090;%2013.01.17.pdf" TargetMode="External"/><Relationship Id="rId34" Type="http://schemas.openxmlformats.org/officeDocument/2006/relationships/hyperlink" Target="&#1089;&#1090;&#1088;.%2012/215/&#1071;-02-786%20&#1086;&#1090;%2015.12.16.pdf" TargetMode="External"/><Relationship Id="rId50" Type="http://schemas.openxmlformats.org/officeDocument/2006/relationships/hyperlink" Target="&#1089;&#1090;&#1088;.%2018\88\&#1071;-02-740%20&#1086;&#1090;%2024.11.16%20(1).pdf" TargetMode="External"/><Relationship Id="rId55" Type="http://schemas.openxmlformats.org/officeDocument/2006/relationships/hyperlink" Target="&#1089;&#1090;&#1088;.13/68/&#1071;-02-741%20&#1086;&#1090;%2024.11.16%20(1).pdf" TargetMode="External"/><Relationship Id="rId76" Type="http://schemas.openxmlformats.org/officeDocument/2006/relationships/hyperlink" Target="&#1089;&#1090;&#1088;.%2018/314/&#1071;-02-800%20&#1086;&#1090;%2022.12.16.pdf" TargetMode="External"/><Relationship Id="rId97" Type="http://schemas.openxmlformats.org/officeDocument/2006/relationships/hyperlink" Target="&#1089;&#1090;&#1088;.%2018\82\&#1071;-02-819%20&#1086;&#1090;%2029.12.16.pdf" TargetMode="External"/><Relationship Id="rId104" Type="http://schemas.openxmlformats.org/officeDocument/2006/relationships/hyperlink" Target="&#1089;&#1090;&#1088;.%2018\342\&#1071;-02-10%20&#1086;&#1090;%2013.01.17.pdf" TargetMode="External"/><Relationship Id="rId120" Type="http://schemas.openxmlformats.org/officeDocument/2006/relationships/hyperlink" Target="&#1089;&#1090;&#1088;.%2018\152\&#1071;-02-10%20&#1086;&#1090;%2013.01.17.pdf" TargetMode="External"/><Relationship Id="rId125" Type="http://schemas.openxmlformats.org/officeDocument/2006/relationships/hyperlink" Target="&#1089;&#1090;&#1088;.%2018\45\&#1071;-02-38%20&#1086;&#1090;%2026%2001%2017.pdf" TargetMode="External"/><Relationship Id="rId141" Type="http://schemas.openxmlformats.org/officeDocument/2006/relationships/hyperlink" Target="&#1089;&#1090;&#1088;.%2018\135\&#1071;-02-38%20&#1086;&#1090;%2026%2001%2017.pdf" TargetMode="External"/><Relationship Id="rId146" Type="http://schemas.openxmlformats.org/officeDocument/2006/relationships/hyperlink" Target="&#1089;&#1090;&#1088;.%2014\312\&#1071;-02-15%20&#1086;&#1090;%2013.01.17.pdf" TargetMode="External"/><Relationship Id="rId167" Type="http://schemas.openxmlformats.org/officeDocument/2006/relationships/hyperlink" Target="&#1057;&#1090;&#1088;.%2015&#1072;\65\&#1071;-02-15%20&#1086;&#1090;%2013.01.17.pdf" TargetMode="External"/><Relationship Id="rId188" Type="http://schemas.openxmlformats.org/officeDocument/2006/relationships/hyperlink" Target="&#1089;&#1090;&#1088;.%2018\186\&#1071;-02-62%20&#1086;&#1090;%2007%2002%2017.pdf" TargetMode="External"/><Relationship Id="rId7" Type="http://schemas.openxmlformats.org/officeDocument/2006/relationships/hyperlink" Target="&#1089;&#1090;&#1088;.%2018\253\&#1071;-02-672%20&#1086;&#1090;%2011.11.16%20(&#1054;&#1090;&#1074;&#1077;&#1090;).pdf" TargetMode="External"/><Relationship Id="rId71" Type="http://schemas.openxmlformats.org/officeDocument/2006/relationships/hyperlink" Target="&#1089;&#1090;&#1088;.%2014/72/&#1071;-02-782%20&#1086;&#1090;%2012%2012%2016.pdf" TargetMode="External"/><Relationship Id="rId92" Type="http://schemas.openxmlformats.org/officeDocument/2006/relationships/hyperlink" Target="&#1089;&#1090;&#1088;.%2018/152/&#1071;-02-814%20&#1086;&#1090;%2023%2012%2016.pdf" TargetMode="External"/><Relationship Id="rId162" Type="http://schemas.openxmlformats.org/officeDocument/2006/relationships/hyperlink" Target="&#1057;&#1090;&#1088;.%2022\86\&#1071;-02-15%20&#1086;&#1090;%2013.01.17.pdf" TargetMode="External"/><Relationship Id="rId183" Type="http://schemas.openxmlformats.org/officeDocument/2006/relationships/hyperlink" Target="&#1089;&#1090;&#1088;.%2018\60\&#1071;-02-62%20&#1086;&#1090;%2007%2002%2017.pdf" TargetMode="External"/><Relationship Id="rId2" Type="http://schemas.openxmlformats.org/officeDocument/2006/relationships/hyperlink" Target="&#1089;&#1090;&#1088;.%2018\162\&#1071;-02-638%20&#1086;&#1090;%2007.11.16%20(&#1086;&#1090;&#1074;&#1077;&#1090;).pdf" TargetMode="External"/><Relationship Id="rId29" Type="http://schemas.openxmlformats.org/officeDocument/2006/relationships/hyperlink" Target="&#1089;&#1090;&#1088;.%2018/82/&#1071;-02-779%20&#1086;&#1090;%2008%2012%2016.pdf" TargetMode="External"/><Relationship Id="rId24" Type="http://schemas.openxmlformats.org/officeDocument/2006/relationships/hyperlink" Target="&#1089;&#1090;&#1088;.%2018/28/&#1071;-02-761%20&#1086;&#1090;%2002.12.16.pdf" TargetMode="External"/><Relationship Id="rId40" Type="http://schemas.openxmlformats.org/officeDocument/2006/relationships/hyperlink" Target="&#1089;&#1090;&#1088;.%2018/251/&#1071;-02-672%20&#1086;&#1090;%2011.11.16%20(&#1086;&#1090;&#1074;&#1077;&#1090;).pdf" TargetMode="External"/><Relationship Id="rId45" Type="http://schemas.openxmlformats.org/officeDocument/2006/relationships/hyperlink" Target="&#1089;&#1090;&#1088;.%2012\158\&#1071;-02-675%20&#1086;&#1090;%2011%2011%2016.pdf" TargetMode="External"/><Relationship Id="rId66" Type="http://schemas.openxmlformats.org/officeDocument/2006/relationships/hyperlink" Target="&#1089;&#1090;&#1088;.13/11/&#1071;-02-770%20&#1086;&#1090;%2005.12.16.pdf" TargetMode="External"/><Relationship Id="rId87" Type="http://schemas.openxmlformats.org/officeDocument/2006/relationships/hyperlink" Target="&#1089;&#1090;&#1088;.%2014\222\&#1071;-02-804%20&#1086;&#1090;%2022.12.16%20(1).pdf" TargetMode="External"/><Relationship Id="rId110" Type="http://schemas.openxmlformats.org/officeDocument/2006/relationships/hyperlink" Target="&#1089;&#1090;&#1088;.%2018\354\&#1071;-02-10%20&#1086;&#1090;%2013.01.17.pdf" TargetMode="External"/><Relationship Id="rId115" Type="http://schemas.openxmlformats.org/officeDocument/2006/relationships/hyperlink" Target="&#1089;&#1090;&#1088;.%2018\324\&#1071;-02-10%20&#1086;&#1090;%2013.01.17.pdf" TargetMode="External"/><Relationship Id="rId131" Type="http://schemas.openxmlformats.org/officeDocument/2006/relationships/hyperlink" Target="&#1089;&#1090;&#1088;.%2018\279\&#1071;-02-38%20&#1086;&#1090;%2026%2001%2017.pdf" TargetMode="External"/><Relationship Id="rId136" Type="http://schemas.openxmlformats.org/officeDocument/2006/relationships/hyperlink" Target="&#1089;&#1090;&#1088;.%2018\26\&#1071;-02-38%20&#1086;&#1090;%2026%2001%2017.pdf" TargetMode="External"/><Relationship Id="rId157" Type="http://schemas.openxmlformats.org/officeDocument/2006/relationships/hyperlink" Target="&#1057;&#1090;&#1088;.%2022\48\&#1071;-02-15%20&#1086;&#1090;%2013.01.17.pdf" TargetMode="External"/><Relationship Id="rId178" Type="http://schemas.openxmlformats.org/officeDocument/2006/relationships/hyperlink" Target="&#1089;&#1090;&#1088;.%2012\272\&#1071;-02-48%20&#1086;&#1090;%2031%2001%2017%20(002).pdf" TargetMode="External"/><Relationship Id="rId61" Type="http://schemas.openxmlformats.org/officeDocument/2006/relationships/hyperlink" Target="&#1089;&#1090;&#1088;.%2014/214/&#1071;-02-757%20&#1086;&#1090;%2001.12.16%20(1).pdf" TargetMode="External"/><Relationship Id="rId82" Type="http://schemas.openxmlformats.org/officeDocument/2006/relationships/hyperlink" Target="&#1057;&#1090;&#1088;.%2022\48\&#1071;-02-804%20&#1086;&#1090;%2022.12.16.pdf" TargetMode="External"/><Relationship Id="rId152" Type="http://schemas.openxmlformats.org/officeDocument/2006/relationships/hyperlink" Target="&#1089;&#1090;&#1088;.%2012\226\&#1071;-02-15%20&#1086;&#1090;%2013.01.17.pdf" TargetMode="External"/><Relationship Id="rId173" Type="http://schemas.openxmlformats.org/officeDocument/2006/relationships/hyperlink" Target="&#1089;&#1090;&#1088;.%2012\128\&#1071;-02-48%20&#1086;&#1090;%2031%2001%2017%20(002).pdf" TargetMode="External"/><Relationship Id="rId194" Type="http://schemas.openxmlformats.org/officeDocument/2006/relationships/hyperlink" Target="&#1089;&#1090;&#1088;.%2018\302\&#1071;-02-62%20&#1086;&#1090;%2007%2002%2017.pdf" TargetMode="External"/><Relationship Id="rId199" Type="http://schemas.openxmlformats.org/officeDocument/2006/relationships/hyperlink" Target="../../&#1044;&#1086;&#1082;&#1091;&#1084;&#1077;&#1085;&#1090;&#1086;&#1086;&#1073;&#1086;&#1088;&#1086;&#1090;%20(&#1087;&#1080;&#1089;&#1100;&#1084;&#1072;)/&#1048;&#1089;&#1093;&#1086;&#1076;&#1103;&#1097;&#1080;&#1077;%202017/&#1071;-02-60%20&#1086;&#1090;%2003.02.17.pdf" TargetMode="External"/><Relationship Id="rId203" Type="http://schemas.openxmlformats.org/officeDocument/2006/relationships/hyperlink" Target="&#1089;&#1090;&#1088;.%2012\218\&#1071;-02-77%20&#1086;&#1090;%2013%2002%2017.pdf" TargetMode="External"/><Relationship Id="rId208" Type="http://schemas.openxmlformats.org/officeDocument/2006/relationships/hyperlink" Target="&#1089;&#1090;&#1088;.%2012\357\&#1071;-02-77%20&#1086;&#1090;%2013%2002%2017.pdf" TargetMode="External"/><Relationship Id="rId19" Type="http://schemas.openxmlformats.org/officeDocument/2006/relationships/hyperlink" Target="&#1089;&#1090;&#1088;.%2018/160/&#1071;-02-753%20&#1086;&#1090;%2030.11.16.pdf" TargetMode="External"/><Relationship Id="rId14" Type="http://schemas.openxmlformats.org/officeDocument/2006/relationships/hyperlink" Target="&#1089;&#1090;&#1088;.%2018/9/&#1071;-02-740%20&#1086;&#1090;%2024.11.16%20(1).pdf" TargetMode="External"/><Relationship Id="rId30" Type="http://schemas.openxmlformats.org/officeDocument/2006/relationships/hyperlink" Target="&#1089;&#1090;&#1088;.%2014/129/&#1071;-02-782%20&#1086;&#1090;%2012%2012%2016.pdf" TargetMode="External"/><Relationship Id="rId35" Type="http://schemas.openxmlformats.org/officeDocument/2006/relationships/hyperlink" Target="&#1089;&#1090;&#1088;.%2018/322/&#1071;-02-787%20&#1086;&#1090;%2015.12.16.pdf" TargetMode="External"/><Relationship Id="rId56" Type="http://schemas.openxmlformats.org/officeDocument/2006/relationships/hyperlink" Target="&#1089;&#1090;&#1088;.%2012/76/&#1071;-02-675%20&#1086;&#1090;%2011%2011%2016.pdf" TargetMode="External"/><Relationship Id="rId77" Type="http://schemas.openxmlformats.org/officeDocument/2006/relationships/hyperlink" Target="&#1089;&#1090;&#1088;.%2018/167/&#1071;-02-800%20&#1086;&#1090;%2022.12.16%20(1).pdf" TargetMode="External"/><Relationship Id="rId100" Type="http://schemas.openxmlformats.org/officeDocument/2006/relationships/hyperlink" Target="&#1089;&#1090;&#1088;.%2018\341\&#1071;-02-819%20&#1086;&#1090;%2029.12.16%20(1).pdf" TargetMode="External"/><Relationship Id="rId105" Type="http://schemas.openxmlformats.org/officeDocument/2006/relationships/hyperlink" Target="&#1089;&#1090;&#1088;.%2018\122\&#1071;-02-10%20&#1086;&#1090;%2013.01.17.pdf" TargetMode="External"/><Relationship Id="rId126" Type="http://schemas.openxmlformats.org/officeDocument/2006/relationships/hyperlink" Target="&#1089;&#1090;&#1088;.%2018\297\&#1071;-02-38%20&#1086;&#1090;%2026%2001%2017.pdf" TargetMode="External"/><Relationship Id="rId147" Type="http://schemas.openxmlformats.org/officeDocument/2006/relationships/hyperlink" Target="&#1089;&#1090;&#1088;.%2012\37\&#1071;-02-15%20&#1086;&#1090;%2013.01.17.pdf" TargetMode="External"/><Relationship Id="rId168" Type="http://schemas.openxmlformats.org/officeDocument/2006/relationships/hyperlink" Target="&#1089;&#1090;&#1088;.%2012\182\&#1071;-02-15%20&#1086;&#1090;%2013.01.17.pdf" TargetMode="External"/><Relationship Id="rId8" Type="http://schemas.openxmlformats.org/officeDocument/2006/relationships/hyperlink" Target="&#1089;&#1090;&#1088;.%2018/319/&#1071;-02-672%20&#1086;&#1090;%2011.11.16.pdf" TargetMode="External"/><Relationship Id="rId51" Type="http://schemas.openxmlformats.org/officeDocument/2006/relationships/hyperlink" Target="&#1089;&#1090;&#1088;.%2012/285/&#1071;-02-739%20&#1086;&#1090;%2024.11.16%20(1).pdf" TargetMode="External"/><Relationship Id="rId72" Type="http://schemas.openxmlformats.org/officeDocument/2006/relationships/hyperlink" Target="&#1089;&#1090;&#1088;.%2012/97/&#1071;-02-786%20&#1086;&#1090;%2015.12.16.pdf" TargetMode="External"/><Relationship Id="rId93" Type="http://schemas.openxmlformats.org/officeDocument/2006/relationships/hyperlink" Target="&#1089;&#1090;&#1088;.%2018\257\&#1071;-02-814%20&#1086;&#1090;%2023%2012%2016.pdf" TargetMode="External"/><Relationship Id="rId98" Type="http://schemas.openxmlformats.org/officeDocument/2006/relationships/hyperlink" Target="&#1089;&#1090;&#1088;.%2018\77\&#1071;-02-819%20&#1086;&#1090;%2029.12.16%20(1).pdf" TargetMode="External"/><Relationship Id="rId121" Type="http://schemas.openxmlformats.org/officeDocument/2006/relationships/hyperlink" Target="&#1089;&#1090;&#1088;.%2018\188\&#1071;-02-10%20&#1086;&#1090;%2013.01.17.pdf" TargetMode="External"/><Relationship Id="rId142" Type="http://schemas.openxmlformats.org/officeDocument/2006/relationships/hyperlink" Target="&#1089;&#1090;&#1088;.%2018\108\&#1071;-02-38%20&#1086;&#1090;%2026%2001%2017.pdf" TargetMode="External"/><Relationship Id="rId163" Type="http://schemas.openxmlformats.org/officeDocument/2006/relationships/hyperlink" Target="&#1089;&#1090;&#1088;.%2012\92\&#1071;-02-15%20&#1086;&#1090;%2013.01.17.pdf" TargetMode="External"/><Relationship Id="rId184" Type="http://schemas.openxmlformats.org/officeDocument/2006/relationships/hyperlink" Target="&#1089;&#1090;&#1088;.%2018\189\&#1071;-02-62%20&#1086;&#1090;%2007%2002%2017.pdf" TargetMode="External"/><Relationship Id="rId189" Type="http://schemas.openxmlformats.org/officeDocument/2006/relationships/hyperlink" Target="&#1057;&#1090;&#1088;.%2015&#1072;\22\&#1071;-02-48%20&#1086;&#1090;%2031%2001%2017%20(002).pdf" TargetMode="External"/><Relationship Id="rId3" Type="http://schemas.openxmlformats.org/officeDocument/2006/relationships/hyperlink" Target="&#1089;&#1090;&#1088;.%2018\167\&#1071;-02-631%20&#1086;&#1090;%2003.11.16%20(%20&#1086;%20&#1085;&#1072;&#1079;&#1085;&#1072;&#1095;&#1077;&#1085;&#1080;&#1080;%20&#1082;&#1086;&#1084;&#1080;&#1089;&#1089;&#1080;&#1080;).pdf" TargetMode="External"/><Relationship Id="rId25" Type="http://schemas.openxmlformats.org/officeDocument/2006/relationships/hyperlink" Target="&#1089;&#1090;&#1088;.%2018/40/&#1071;-02-761%20&#1086;&#1090;%2002.12.16.pdf" TargetMode="External"/><Relationship Id="rId46" Type="http://schemas.openxmlformats.org/officeDocument/2006/relationships/hyperlink" Target="&#1089;&#1090;&#1088;.%2012/345/&#1071;-02-704%20&#1086;&#1090;%2017%2011%2016.pdf" TargetMode="External"/><Relationship Id="rId67" Type="http://schemas.openxmlformats.org/officeDocument/2006/relationships/hyperlink" Target="&#1089;&#1090;&#1088;.13/11/&#1071;-02-770%20&#1086;&#1090;%2005.12.16.pdf" TargetMode="External"/><Relationship Id="rId116" Type="http://schemas.openxmlformats.org/officeDocument/2006/relationships/hyperlink" Target="&#1089;&#1090;&#1088;.%2018\323\&#1071;-02-10%20&#1086;&#1090;%2013.01.17.pdf" TargetMode="External"/><Relationship Id="rId137" Type="http://schemas.openxmlformats.org/officeDocument/2006/relationships/hyperlink" Target="&#1089;&#1090;&#1088;.%2018\72\&#1071;-02-38%20&#1086;&#1090;%2026%2001%2017.pdf" TargetMode="External"/><Relationship Id="rId158" Type="http://schemas.openxmlformats.org/officeDocument/2006/relationships/hyperlink" Target="&#1057;&#1090;&#1088;.%2022\31\&#1071;-02-15%20&#1086;&#1090;%2013.01.17.pdf" TargetMode="External"/><Relationship Id="rId20" Type="http://schemas.openxmlformats.org/officeDocument/2006/relationships/hyperlink" Target="&#1089;&#1090;&#1088;.%2012/353/&#1071;-02-760%20&#1086;&#1090;%2001.12.16%20(1).pdf" TargetMode="External"/><Relationship Id="rId41" Type="http://schemas.openxmlformats.org/officeDocument/2006/relationships/hyperlink" Target="&#1089;&#1090;&#1088;.%2018/322/&#1071;-02-779%20&#1086;&#1090;%2008%2012%2016.pdf" TargetMode="External"/><Relationship Id="rId62" Type="http://schemas.openxmlformats.org/officeDocument/2006/relationships/hyperlink" Target="&#1089;&#1090;&#1088;.%2018/23/&#1071;-02-753%20&#1086;&#1090;%2030.11.16%20(1).pdf" TargetMode="External"/><Relationship Id="rId83" Type="http://schemas.openxmlformats.org/officeDocument/2006/relationships/hyperlink" Target="&#1089;&#1090;&#1088;.%2012/125/&#1071;-01-986%20&#1086;&#1090;%2019.12.16.pdf" TargetMode="External"/><Relationship Id="rId88" Type="http://schemas.openxmlformats.org/officeDocument/2006/relationships/hyperlink" Target="&#1089;&#1090;&#1088;.%2012\294\&#1071;-02-804%20&#1086;&#1090;%2022.12.16.pdf" TargetMode="External"/><Relationship Id="rId111" Type="http://schemas.openxmlformats.org/officeDocument/2006/relationships/hyperlink" Target="&#1089;&#1090;&#1088;.%2018\3\&#1071;-02-10%20&#1086;&#1090;%2013.01.17.pdf" TargetMode="External"/><Relationship Id="rId132" Type="http://schemas.openxmlformats.org/officeDocument/2006/relationships/hyperlink" Target="&#1089;&#1090;&#1088;.%2018\172\&#1071;-02-38%20&#1086;&#1090;%2026%2001%2017.pdf" TargetMode="External"/><Relationship Id="rId153" Type="http://schemas.openxmlformats.org/officeDocument/2006/relationships/hyperlink" Target="&#1089;&#1090;&#1088;.%2012\181\&#1071;-02-15%20&#1086;&#1090;%2013.01.17.pdf" TargetMode="External"/><Relationship Id="rId174" Type="http://schemas.openxmlformats.org/officeDocument/2006/relationships/hyperlink" Target="&#1089;&#1090;&#1088;.%2012\189\&#1071;-02-48%20&#1086;&#1090;%2031%2001%2017%20(002).pdf" TargetMode="External"/><Relationship Id="rId179" Type="http://schemas.openxmlformats.org/officeDocument/2006/relationships/hyperlink" Target="&#1089;&#1090;&#1088;.%2012\180\&#1071;-02-48%20&#1086;&#1090;%2031%2001%2017%20(002).pdf" TargetMode="External"/><Relationship Id="rId195" Type="http://schemas.openxmlformats.org/officeDocument/2006/relationships/hyperlink" Target="&#1089;&#1090;&#1088;.%2018\115\&#1071;-02-62%20&#1086;&#1090;%2007%2002%2017.pdf" TargetMode="External"/><Relationship Id="rId209" Type="http://schemas.openxmlformats.org/officeDocument/2006/relationships/hyperlink" Target="&#1089;&#1090;&#1088;.%2012\101\&#1071;-02-77%20&#1086;&#1090;%2013%2002%2017.pdf" TargetMode="External"/><Relationship Id="rId190" Type="http://schemas.openxmlformats.org/officeDocument/2006/relationships/hyperlink" Target="&#1089;&#1090;&#1088;.%2018\219\&#1071;-02-62%20&#1086;&#1090;%2007%2002%2017.pdf" TargetMode="External"/><Relationship Id="rId204" Type="http://schemas.openxmlformats.org/officeDocument/2006/relationships/hyperlink" Target="&#1089;&#1090;&#1088;.%2012\258\&#1071;-02-77%20&#1086;&#1090;%2013%2002%2017.pdf" TargetMode="External"/><Relationship Id="rId15" Type="http://schemas.openxmlformats.org/officeDocument/2006/relationships/hyperlink" Target="&#1089;&#1090;&#1088;.%2018/88/&#1071;-02-740%20&#1086;&#1090;%2024.11.16%20(1).pdf" TargetMode="External"/><Relationship Id="rId36" Type="http://schemas.openxmlformats.org/officeDocument/2006/relationships/hyperlink" Target="&#1089;&#1090;&#1088;.%2018/280/&#1071;-02-787%20&#1086;&#1090;%2015.12.16%20(1).pdf" TargetMode="External"/><Relationship Id="rId57" Type="http://schemas.openxmlformats.org/officeDocument/2006/relationships/hyperlink" Target="&#1089;&#1090;&#1088;.13/8/&#1071;-02-741%20&#1086;&#1090;%2024.11.16.pdf" TargetMode="External"/><Relationship Id="rId106" Type="http://schemas.openxmlformats.org/officeDocument/2006/relationships/hyperlink" Target="&#1089;&#1090;&#1088;.%2018\322\&#1071;-02-10%20&#1086;&#1090;%2013.01.17.pdf" TargetMode="External"/><Relationship Id="rId127" Type="http://schemas.openxmlformats.org/officeDocument/2006/relationships/hyperlink" Target="&#1089;&#1090;&#1088;.%2018\132\&#1071;-02-38%20&#1086;&#1090;%2026%2001%2017.pdf" TargetMode="External"/><Relationship Id="rId10" Type="http://schemas.openxmlformats.org/officeDocument/2006/relationships/hyperlink" Target="&#1089;&#1090;&#1088;.%2012\158\&#1071;-02-675%20&#1086;&#1090;%2011%2011%2016.pdf" TargetMode="External"/><Relationship Id="rId31" Type="http://schemas.openxmlformats.org/officeDocument/2006/relationships/hyperlink" Target="&#1089;&#1090;&#1088;.%2014/72/&#1071;-02-782%20&#1086;&#1090;%2012%2012%2016.pdf" TargetMode="External"/><Relationship Id="rId52" Type="http://schemas.openxmlformats.org/officeDocument/2006/relationships/hyperlink" Target="&#1089;&#1090;&#1088;.%2018/68/&#1071;-02-740%20&#1086;&#1090;%2024.11.16%20(1).pdf" TargetMode="External"/><Relationship Id="rId73" Type="http://schemas.openxmlformats.org/officeDocument/2006/relationships/hyperlink" Target="&#1089;&#1090;&#1088;.%2018/322/&#1071;-02-787%20&#1086;&#1090;%2015.12.16.pdf" TargetMode="External"/><Relationship Id="rId78" Type="http://schemas.openxmlformats.org/officeDocument/2006/relationships/hyperlink" Target="&#1089;&#1090;&#1088;.%2018/11/&#1071;-02-800%20&#1086;&#1090;%2022.12.16.pdf" TargetMode="External"/><Relationship Id="rId94" Type="http://schemas.openxmlformats.org/officeDocument/2006/relationships/hyperlink" Target="&#1089;&#1090;&#1088;.13\13\&#1071;-02-815%20&#1086;&#1090;%2023%2012%2016.pdf" TargetMode="External"/><Relationship Id="rId99" Type="http://schemas.openxmlformats.org/officeDocument/2006/relationships/hyperlink" Target="&#1089;&#1090;&#1088;.%2018\107\&#1071;-02-819%20&#1086;&#1090;%2029.12.16.pdf" TargetMode="External"/><Relationship Id="rId101" Type="http://schemas.openxmlformats.org/officeDocument/2006/relationships/hyperlink" Target="&#1089;&#1090;&#1088;.%2018\134\&#1071;-02-10%20&#1086;&#1090;%2013.01.17.pdf" TargetMode="External"/><Relationship Id="rId122" Type="http://schemas.openxmlformats.org/officeDocument/2006/relationships/hyperlink" Target="&#1089;&#1090;&#1088;.%2018\50\&#1071;-02-10%20&#1086;&#1090;%2013.01.17.pdf" TargetMode="External"/><Relationship Id="rId143" Type="http://schemas.openxmlformats.org/officeDocument/2006/relationships/hyperlink" Target="&#1089;&#1090;&#1088;.%2018\279\&#1071;-02-38%20&#1086;&#1090;%2026%2001%2017.pdf" TargetMode="External"/><Relationship Id="rId148" Type="http://schemas.openxmlformats.org/officeDocument/2006/relationships/hyperlink" Target="&#1089;&#1090;&#1088;.%2014\226\&#1071;-02-15%20&#1086;&#1090;%2013.01.17.pdf" TargetMode="External"/><Relationship Id="rId164" Type="http://schemas.openxmlformats.org/officeDocument/2006/relationships/hyperlink" Target="&#1089;&#1090;&#1088;.%2012\92\&#1071;-02-15%20&#1086;&#1090;%2013.01.17.pdf" TargetMode="External"/><Relationship Id="rId169" Type="http://schemas.openxmlformats.org/officeDocument/2006/relationships/hyperlink" Target="&#1089;&#1090;&#1088;.13\22\&#1071;-02-12%20&#1086;&#1090;%2013.01.17.pdf" TargetMode="External"/><Relationship Id="rId185" Type="http://schemas.openxmlformats.org/officeDocument/2006/relationships/hyperlink" Target="&#1089;&#1090;&#1088;.%2012\228\&#1071;-02-48%20&#1086;&#1090;%2031%2001%2017%20(002).pdf" TargetMode="External"/><Relationship Id="rId4" Type="http://schemas.openxmlformats.org/officeDocument/2006/relationships/hyperlink" Target="&#1089;&#1090;&#1088;.%2018/179/&#1071;-02-638%20&#1086;&#1090;%2007.11.16%20(&#1086;&#1090;&#1074;&#1077;&#1090;).pdf" TargetMode="External"/><Relationship Id="rId9" Type="http://schemas.openxmlformats.org/officeDocument/2006/relationships/hyperlink" Target="&#1089;&#1090;&#1088;.%2018/57/&#1071;-02-678%20&#1086;&#1090;%2014.11.16.pdf" TargetMode="External"/><Relationship Id="rId180" Type="http://schemas.openxmlformats.org/officeDocument/2006/relationships/hyperlink" Target="&#1089;&#1090;&#1088;.%2012\&#1086;&#1092;&#1080;&#1089;%208\&#1071;-02-48%20&#1086;&#1090;%2031%2001%2017%20(002).pdf" TargetMode="External"/><Relationship Id="rId210" Type="http://schemas.openxmlformats.org/officeDocument/2006/relationships/printerSettings" Target="../printerSettings/printerSettings1.bin"/><Relationship Id="rId26" Type="http://schemas.openxmlformats.org/officeDocument/2006/relationships/hyperlink" Target="&#1089;&#1090;&#1088;.13/19/&#1071;-02-770%20&#1086;&#1090;%2005.12.16%20(1).pdf" TargetMode="External"/><Relationship Id="rId47" Type="http://schemas.openxmlformats.org/officeDocument/2006/relationships/hyperlink" Target="&#1089;&#1090;&#1088;.%2012/62/&#1071;-02-675%20&#1086;&#1090;%2011%2011%2016.pdf" TargetMode="External"/><Relationship Id="rId68" Type="http://schemas.openxmlformats.org/officeDocument/2006/relationships/hyperlink" Target="&#1089;&#1090;&#1088;.%2018/115/&#1071;-02-761%20&#1086;&#1090;%2002.12.16.pdf" TargetMode="External"/><Relationship Id="rId89" Type="http://schemas.openxmlformats.org/officeDocument/2006/relationships/hyperlink" Target="&#1057;&#1090;&#1088;.%2022/225/&#1071;-02-782%20&#1086;&#1090;%2012%2012%2016.pdf" TargetMode="External"/><Relationship Id="rId112" Type="http://schemas.openxmlformats.org/officeDocument/2006/relationships/hyperlink" Target="&#1089;&#1090;&#1088;.%2018\78\&#1071;-02-10%20&#1086;&#1090;%2013.01.17.pdf" TargetMode="External"/><Relationship Id="rId133" Type="http://schemas.openxmlformats.org/officeDocument/2006/relationships/hyperlink" Target="&#1089;&#1090;&#1088;.%2018\262\&#1071;-02-38%20&#1086;&#1090;%2026%2001%2017.pdf" TargetMode="External"/><Relationship Id="rId154" Type="http://schemas.openxmlformats.org/officeDocument/2006/relationships/hyperlink" Target="&#1089;&#1090;&#1088;.%2014\158\&#1071;-02-15%20&#1086;&#1090;%2013.01.17.pdf" TargetMode="External"/><Relationship Id="rId175" Type="http://schemas.openxmlformats.org/officeDocument/2006/relationships/hyperlink" Target="&#1089;&#1090;&#1088;.%2012\160\&#1071;-02-48%20&#1086;&#1090;%2031%2001%2017%20(002).pdf" TargetMode="External"/><Relationship Id="rId196" Type="http://schemas.openxmlformats.org/officeDocument/2006/relationships/hyperlink" Target="&#1089;&#1090;&#1088;.%2018\238\&#1071;-02-62%20&#1086;&#1090;%2007%2002%2017.pdf" TargetMode="External"/><Relationship Id="rId200" Type="http://schemas.openxmlformats.org/officeDocument/2006/relationships/hyperlink" Target="&#1089;&#1090;&#1088;.%2012\228\&#1071;-02-77%20&#1086;&#1090;%2013%2002%2017.pdf" TargetMode="External"/><Relationship Id="rId16" Type="http://schemas.openxmlformats.org/officeDocument/2006/relationships/hyperlink" Target="&#1089;&#1090;&#1088;.%2018/328/&#1071;-02-740%20&#1086;&#1090;%2024.11.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01"/>
  <sheetViews>
    <sheetView tabSelected="1" topLeftCell="E1" zoomScale="90" zoomScaleNormal="90" workbookViewId="0">
      <selection activeCell="R1" sqref="R1:AL1048576"/>
    </sheetView>
  </sheetViews>
  <sheetFormatPr defaultRowHeight="15" outlineLevelCol="1" x14ac:dyDescent="0.25"/>
  <cols>
    <col min="1" max="1" width="9" hidden="1" customWidth="1"/>
    <col min="2" max="2" width="25" customWidth="1"/>
    <col min="3" max="3" width="30.85546875" customWidth="1"/>
    <col min="4" max="4" width="13.42578125" customWidth="1"/>
    <col min="5" max="5" width="14" customWidth="1"/>
    <col min="6" max="6" width="29.28515625" hidden="1" customWidth="1"/>
    <col min="7" max="7" width="18.42578125" customWidth="1"/>
    <col min="8" max="8" width="11.5703125" customWidth="1"/>
    <col min="9" max="9" width="11.140625" customWidth="1"/>
    <col min="10" max="10" width="15.42578125" hidden="1" customWidth="1"/>
    <col min="11" max="11" width="15" hidden="1" customWidth="1"/>
    <col min="12" max="13" width="14.140625" hidden="1" customWidth="1" outlineLevel="1"/>
    <col min="14" max="14" width="13.5703125" hidden="1" customWidth="1" outlineLevel="1"/>
    <col min="15" max="15" width="12.85546875" hidden="1" customWidth="1" outlineLevel="1"/>
    <col min="16" max="16" width="16.7109375" customWidth="1" collapsed="1"/>
    <col min="17" max="17" width="23.28515625" customWidth="1"/>
  </cols>
  <sheetData>
    <row r="1" spans="1:17" ht="9.75" customHeight="1" thickBot="1" x14ac:dyDescent="0.3"/>
    <row r="2" spans="1:17" s="4" customFormat="1" ht="32.25" thickBot="1" x14ac:dyDescent="0.3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3" t="s">
        <v>5</v>
      </c>
      <c r="G2" s="2" t="s">
        <v>6</v>
      </c>
      <c r="H2" s="2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2" t="s">
        <v>15</v>
      </c>
      <c r="Q2" s="2" t="s">
        <v>16</v>
      </c>
    </row>
    <row r="3" spans="1:17" x14ac:dyDescent="0.25">
      <c r="A3" s="5">
        <f t="shared" ref="A3" si="0">IF(A2="№п/п",1,A2+1)</f>
        <v>1</v>
      </c>
      <c r="B3" s="6"/>
      <c r="C3" s="7" t="e">
        <f>IF(#REF!&gt;0,"Перевыставлено",IF(#REF!&gt;0,[1]Списки!$B$36,IF(#REF!&gt;0,[1]Списки!$B$35,IF([1]постпродажное_обслуживание!S3&gt;0,[1]Списки!$B$34,IF([1]постпродажное_обслуживание!P3&gt;0,[1]Списки!$B$33,"")))))</f>
        <v>#REF!</v>
      </c>
      <c r="D3" s="8" t="str">
        <f>HYPERLINK([1]Списки!V4,[1]Списки!U4)</f>
        <v>Я-01-673</v>
      </c>
      <c r="E3" s="6">
        <f>IF(Таблица5[[#This Row],[номер]]="","",INDEX([1]!Таблица7[дата],MATCH([1]постпродажное_обслуживание!$D3,[1]!Таблица7[номер],0)))</f>
        <v>42642</v>
      </c>
      <c r="F3" s="6" t="str">
        <f>IF(Таблица5[[#This Row],[дата]]="","",INDEX([1]!Таблица7[покупатель],MATCH([1]постпродажное_обслуживание!D3,[1]!Таблица7[номер],0)))</f>
        <v>Гарина Е.С. ;  Гариан А.Г.</v>
      </c>
      <c r="G3" s="6" t="str">
        <f>IF(Таблица5[[#This Row],[покупатель]]="","",INDEX([1]!Таблица7[объект],MATCH([1]постпродажное_обслуживание!$D3,[1]!Таблица7[номер],0)))</f>
        <v>2-й Брагинский 7</v>
      </c>
      <c r="H3" s="9">
        <f>IF(Таблица5[[#This Row],[номер]]="","",INDEX([1]!Таблица7[стр. №],MATCH(Таблица5[[#This Row],[номер]],[1]!Таблица7[номер],0)))</f>
        <v>18</v>
      </c>
      <c r="I3" s="10">
        <f>IF(Таблица5[[#This Row],[номер]]="","",INDEX([1]!Таблица7[кв],MATCH([1]постпродажное_обслуживание!$D3,[1]!Таблица7[номер],0)))</f>
        <v>101</v>
      </c>
      <c r="J3" s="6">
        <f>IF(Таблица5[[#This Row],[квартира]]="","",INDEX([1]!Таблица7[планируемая дата исполения],MATCH([1]постпродажное_обслуживание!$D3,[1]!Таблица7[номер],0)))</f>
        <v>42652</v>
      </c>
      <c r="K3" s="10">
        <f ca="1">IF(Таблица5[[#This Row],[срок ответ]]="","",INDEX([1]!Таблица7[тек. просрочка],MATCH([1]постпродажное_обслуживание!$D3,[1]!Таблица7[номер],0)))</f>
        <v>134</v>
      </c>
      <c r="L3" s="10"/>
      <c r="M3" s="10"/>
      <c r="N3" s="10"/>
      <c r="O3" s="10"/>
      <c r="P3" s="6"/>
      <c r="Q3" s="6"/>
    </row>
    <row r="4" spans="1:17" x14ac:dyDescent="0.25">
      <c r="A4" s="5">
        <f>IF(A3="№п/п",1,A3+1)</f>
        <v>2</v>
      </c>
      <c r="B4" s="11"/>
      <c r="C4" s="12" t="e">
        <f>IF(#REF!&gt;0,"Перевыставлено",IF(#REF!&gt;0,[1]Списки!$B$36,IF(#REF!&gt;0,[1]Списки!$B$35,IF([1]постпродажное_обслуживание!S4&gt;0,[1]Списки!$B$34,IF([1]постпродажное_обслуживание!P4&gt;0,[1]Списки!$B$33,"")))))</f>
        <v>#REF!</v>
      </c>
      <c r="D4" s="8" t="str">
        <f>HYPERLINK([1]Списки!V5,[1]Списки!U5)</f>
        <v>Я-01-826</v>
      </c>
      <c r="E4" s="11">
        <f>IF(Таблица5[[#This Row],[номер]]="","",INDEX([1]!Таблица7[дата],MATCH([1]постпродажное_обслуживание!$D4,[1]!Таблица7[номер],0)))</f>
        <v>42683</v>
      </c>
      <c r="F4" s="11" t="str">
        <f>IF(Таблица5[[#This Row],[дата]]="","",INDEX([1]!Таблица7[покупатель],MATCH([1]постпродажное_обслуживание!D4,[1]!Таблица7[номер],0)))</f>
        <v>Борисенко А.П.</v>
      </c>
      <c r="G4" s="11" t="str">
        <f>IF(Таблица5[[#This Row],[покупатель]]="","",INDEX([1]!Таблица7[объект],MATCH([1]постпродажное_обслуживание!$D4,[1]!Таблица7[номер],0)))</f>
        <v>2-й Брагинский 7</v>
      </c>
      <c r="H4" s="13">
        <f>IF(Таблица5[[#This Row],[номер]]="","",INDEX([1]!Таблица7[стр. №],MATCH(Таблица5[[#This Row],[номер]],[1]!Таблица7[номер],0)))</f>
        <v>18</v>
      </c>
      <c r="I4" s="14">
        <f>IF(Таблица5[[#This Row],[номер]]="","",INDEX([1]!Таблица7[кв],MATCH([1]постпродажное_обслуживание!$D4,[1]!Таблица7[номер],0)))</f>
        <v>156</v>
      </c>
      <c r="J4" s="11">
        <f>IF(Таблица5[[#This Row],[квартира]]="","",INDEX([1]!Таблица7[планируемая дата исполения],MATCH([1]постпродажное_обслуживание!$D4,[1]!Таблица7[номер],0)))</f>
        <v>42693</v>
      </c>
      <c r="K4" s="14">
        <f ca="1">IF(Таблица5[[#This Row],[срок ответ]]="","",INDEX([1]!Таблица7[тек. просрочка],MATCH([1]постпродажное_обслуживание!$D4,[1]!Таблица7[номер],0)))</f>
        <v>93</v>
      </c>
      <c r="L4" s="10"/>
      <c r="M4" s="10"/>
      <c r="N4" s="10"/>
      <c r="O4" s="10"/>
      <c r="P4" s="15">
        <v>42685</v>
      </c>
      <c r="Q4" s="16"/>
    </row>
    <row r="5" spans="1:17" x14ac:dyDescent="0.25">
      <c r="A5" s="5">
        <f t="shared" ref="A5:A68" si="1">IF(A4="№п/п",1,A4+1)</f>
        <v>3</v>
      </c>
      <c r="B5" s="11"/>
      <c r="C5" s="12" t="e">
        <f>IF(#REF!&gt;0,"Перевыставлено",IF(#REF!&gt;0,[1]Списки!$B$36,IF(#REF!&gt;0,[1]Списки!$B$35,IF([1]постпродажное_обслуживание!S5&gt;0,[1]Списки!$B$34,IF([1]постпродажное_обслуживание!P5&gt;0,[1]Списки!$B$33,"")))))</f>
        <v>#REF!</v>
      </c>
      <c r="D5" s="8" t="str">
        <f>HYPERLINK([1]Списки!V6,[1]Списки!U6)</f>
        <v>Я-01-796</v>
      </c>
      <c r="E5" s="11">
        <f>IF(Таблица5[[#This Row],[номер]]="","",INDEX([1]!Таблица7[дата],MATCH([1]постпродажное_обслуживание!$D5,[1]!Таблица7[номер],0)))</f>
        <v>42676</v>
      </c>
      <c r="F5" s="11" t="str">
        <f>IF(Таблица5[[#This Row],[дата]]="","",INDEX([1]!Таблица7[покупатель],MATCH([1]постпродажное_обслуживание!D5,[1]!Таблица7[номер],0)))</f>
        <v>Крастнов А.В.</v>
      </c>
      <c r="G5" s="11" t="str">
        <f>IF(Таблица5[[#This Row],[покупатель]]="","",INDEX([1]!Таблица7[объект],MATCH([1]постпродажное_обслуживание!$D5,[1]!Таблица7[номер],0)))</f>
        <v>2-й Брагинский 7</v>
      </c>
      <c r="H5" s="13">
        <f>IF(Таблица5[[#This Row],[номер]]="","",INDEX([1]!Таблица7[стр. №],MATCH(Таблица5[[#This Row],[номер]],[1]!Таблица7[номер],0)))</f>
        <v>18</v>
      </c>
      <c r="I5" s="14">
        <f>IF(Таблица5[[#This Row],[номер]]="","",INDEX([1]!Таблица7[кв],MATCH([1]постпродажное_обслуживание!$D5,[1]!Таблица7[номер],0)))</f>
        <v>162</v>
      </c>
      <c r="J5" s="11">
        <f>IF(Таблица5[[#This Row],[квартира]]="","",INDEX([1]!Таблица7[планируемая дата исполения],MATCH([1]постпродажное_обслуживание!$D5,[1]!Таблица7[номер],0)))</f>
        <v>42686</v>
      </c>
      <c r="K5" s="14">
        <f ca="1">IF(Таблица5[[#This Row],[срок ответ]]="","",INDEX([1]!Таблица7[тек. просрочка],MATCH([1]постпродажное_обслуживание!$D5,[1]!Таблица7[номер],0)))</f>
        <v>100</v>
      </c>
      <c r="L5" s="10"/>
      <c r="M5" s="10"/>
      <c r="N5" s="10"/>
      <c r="O5" s="10"/>
      <c r="P5" s="15">
        <v>42681</v>
      </c>
      <c r="Q5" s="16"/>
    </row>
    <row r="6" spans="1:17" x14ac:dyDescent="0.25">
      <c r="A6" s="5">
        <f t="shared" si="1"/>
        <v>4</v>
      </c>
      <c r="B6" s="11"/>
      <c r="C6" s="12" t="e">
        <f>IF(#REF!&gt;0,"Перевыставлено",IF(#REF!&gt;0,[1]Списки!$B$36,IF(#REF!&gt;0,[1]Списки!$B$35,IF([1]постпродажное_обслуживание!S6&gt;0,[1]Списки!$B$34,IF([1]постпродажное_обслуживание!P6&gt;0,[1]Списки!$B$33,"")))))</f>
        <v>#REF!</v>
      </c>
      <c r="D6" s="8" t="str">
        <f>HYPERLINK([1]Списки!V7,[1]Списки!U7)</f>
        <v>Я-01-790</v>
      </c>
      <c r="E6" s="11">
        <f>IF(Таблица5[[#This Row],[номер]]="","",INDEX([1]!Таблица7[дата],MATCH([1]постпродажное_обслуживание!$D6,[1]!Таблица7[номер],0)))</f>
        <v>42675</v>
      </c>
      <c r="F6" s="11" t="str">
        <f>IF(Таблица5[[#This Row],[дата]]="","",INDEX([1]!Таблица7[покупатель],MATCH([1]постпродажное_обслуживание!D6,[1]!Таблица7[номер],0)))</f>
        <v>Пинаева В.В.</v>
      </c>
      <c r="G6" s="11" t="str">
        <f>IF(Таблица5[[#This Row],[покупатель]]="","",INDEX([1]!Таблица7[объект],MATCH([1]постпродажное_обслуживание!$D6,[1]!Таблица7[номер],0)))</f>
        <v>2-й Брагинский 7</v>
      </c>
      <c r="H6" s="13">
        <f>IF(Таблица5[[#This Row],[номер]]="","",INDEX([1]!Таблица7[стр. №],MATCH(Таблица5[[#This Row],[номер]],[1]!Таблица7[номер],0)))</f>
        <v>18</v>
      </c>
      <c r="I6" s="14">
        <f>IF(Таблица5[[#This Row],[номер]]="","",INDEX([1]!Таблица7[кв],MATCH([1]постпродажное_обслуживание!$D6,[1]!Таблица7[номер],0)))</f>
        <v>167</v>
      </c>
      <c r="J6" s="11">
        <f>IF(Таблица5[[#This Row],[квартира]]="","",INDEX([1]!Таблица7[планируемая дата исполения],MATCH([1]постпродажное_обслуживание!$D6,[1]!Таблица7[номер],0)))</f>
        <v>42685</v>
      </c>
      <c r="K6" s="14">
        <f ca="1">IF(Таблица5[[#This Row],[срок ответ]]="","",INDEX([1]!Таблица7[тек. просрочка],MATCH([1]постпродажное_обслуживание!$D6,[1]!Таблица7[номер],0)))</f>
        <v>101</v>
      </c>
      <c r="L6" s="10"/>
      <c r="M6" s="10"/>
      <c r="N6" s="10"/>
      <c r="O6" s="10"/>
      <c r="P6" s="15">
        <v>42677</v>
      </c>
      <c r="Q6" s="16"/>
    </row>
    <row r="7" spans="1:17" x14ac:dyDescent="0.25">
      <c r="A7" s="5">
        <f t="shared" si="1"/>
        <v>5</v>
      </c>
      <c r="B7" s="11"/>
      <c r="C7" s="12" t="e">
        <f>IF(#REF!&gt;0,"Перевыставлено",IF(#REF!&gt;0,[1]Списки!$B$36,IF(#REF!&gt;0,[1]Списки!$B$35,IF([1]постпродажное_обслуживание!S7&gt;0,[1]Списки!$B$34,IF([1]постпродажное_обслуживание!P7&gt;0,[1]Списки!$B$33,"")))))</f>
        <v>#REF!</v>
      </c>
      <c r="D7" s="8" t="str">
        <f>HYPERLINK([1]Списки!V8,[1]Списки!U8)</f>
        <v>Я-01-793</v>
      </c>
      <c r="E7" s="11">
        <f>IF(Таблица5[[#This Row],[номер]]="","",INDEX([1]!Таблица7[дата],MATCH([1]постпродажное_обслуживание!$D7,[1]!Таблица7[номер],0)))</f>
        <v>42676</v>
      </c>
      <c r="F7" s="11" t="str">
        <f>IF(Таблица5[[#This Row],[дата]]="","",INDEX([1]!Таблица7[покупатель],MATCH([1]постпродажное_обслуживание!D7,[1]!Таблица7[номер],0)))</f>
        <v>Меженин А.М.</v>
      </c>
      <c r="G7" s="11" t="str">
        <f>IF(Таблица5[[#This Row],[покупатель]]="","",INDEX([1]!Таблица7[объект],MATCH([1]постпродажное_обслуживание!$D7,[1]!Таблица7[номер],0)))</f>
        <v>2-й Брагинский 7</v>
      </c>
      <c r="H7" s="13">
        <f>IF(Таблица5[[#This Row],[номер]]="","",INDEX([1]!Таблица7[стр. №],MATCH(Таблица5[[#This Row],[номер]],[1]!Таблица7[номер],0)))</f>
        <v>18</v>
      </c>
      <c r="I7" s="14">
        <f>IF(Таблица5[[#This Row],[номер]]="","",INDEX([1]!Таблица7[кв],MATCH([1]постпродажное_обслуживание!$D7,[1]!Таблица7[номер],0)))</f>
        <v>179</v>
      </c>
      <c r="J7" s="11">
        <f>IF(Таблица5[[#This Row],[квартира]]="","",INDEX([1]!Таблица7[планируемая дата исполения],MATCH([1]постпродажное_обслуживание!$D7,[1]!Таблица7[номер],0)))</f>
        <v>42686</v>
      </c>
      <c r="K7" s="14">
        <f ca="1">IF(Таблица5[[#This Row],[срок ответ]]="","",INDEX([1]!Таблица7[тек. просрочка],MATCH([1]постпродажное_обслуживание!$D7,[1]!Таблица7[номер],0)))</f>
        <v>100</v>
      </c>
      <c r="L7" s="10"/>
      <c r="M7" s="10"/>
      <c r="N7" s="10"/>
      <c r="O7" s="10"/>
      <c r="P7" s="15">
        <v>42681</v>
      </c>
      <c r="Q7" s="16"/>
    </row>
    <row r="8" spans="1:17" x14ac:dyDescent="0.25">
      <c r="A8" s="5">
        <f t="shared" si="1"/>
        <v>6</v>
      </c>
      <c r="B8" s="11"/>
      <c r="C8" s="12" t="e">
        <f>IF(#REF!&gt;0,"Перевыставлено",IF(#REF!&gt;0,[1]Списки!$B$36,IF(#REF!&gt;0,[1]Списки!$B$35,IF([1]постпродажное_обслуживание!S8&gt;0,[1]Списки!$B$34,IF([1]постпродажное_обслуживание!P8&gt;0,[1]Списки!$B$33,"")))))</f>
        <v>#REF!</v>
      </c>
      <c r="D8" s="8" t="str">
        <f>HYPERLINK([1]Списки!V9,[1]Списки!U9)</f>
        <v>Я-01-812</v>
      </c>
      <c r="E8" s="11">
        <f>IF(Таблица5[[#This Row],[номер]]="","",INDEX([1]!Таблица7[дата],MATCH([1]постпродажное_обслуживание!$D8,[1]!Таблица7[номер],0)))</f>
        <v>42681</v>
      </c>
      <c r="F8" s="11" t="str">
        <f>IF(Таблица5[[#This Row],[дата]]="","",INDEX([1]!Таблица7[покупатель],MATCH([1]постпродажное_обслуживание!D8,[1]!Таблица7[номер],0)))</f>
        <v>Коваль А.О.</v>
      </c>
      <c r="G8" s="11" t="str">
        <f>IF(Таблица5[[#This Row],[покупатель]]="","",INDEX([1]!Таблица7[объект],MATCH([1]постпродажное_обслуживание!$D8,[1]!Таблица7[номер],0)))</f>
        <v>2-й Брагинский 7</v>
      </c>
      <c r="H8" s="13">
        <f>IF(Таблица5[[#This Row],[номер]]="","",INDEX([1]!Таблица7[стр. №],MATCH(Таблица5[[#This Row],[номер]],[1]!Таблица7[номер],0)))</f>
        <v>18</v>
      </c>
      <c r="I8" s="14">
        <f>IF(Таблица5[[#This Row],[номер]]="","",INDEX([1]!Таблица7[кв],MATCH([1]постпродажное_обслуживание!$D8,[1]!Таблица7[номер],0)))</f>
        <v>187</v>
      </c>
      <c r="J8" s="11">
        <f>IF(Таблица5[[#This Row],[квартира]]="","",INDEX([1]!Таблица7[планируемая дата исполения],MATCH([1]постпродажное_обслуживание!$D8,[1]!Таблица7[номер],0)))</f>
        <v>42691</v>
      </c>
      <c r="K8" s="14">
        <f ca="1">IF(Таблица5[[#This Row],[срок ответ]]="","",INDEX([1]!Таблица7[тек. просрочка],MATCH([1]постпродажное_обслуживание!$D8,[1]!Таблица7[номер],0)))</f>
        <v>95</v>
      </c>
      <c r="L8" s="10"/>
      <c r="M8" s="10"/>
      <c r="N8" s="10"/>
      <c r="O8" s="10"/>
      <c r="P8" s="15">
        <v>42685</v>
      </c>
      <c r="Q8" s="16"/>
    </row>
    <row r="9" spans="1:17" x14ac:dyDescent="0.25">
      <c r="A9" s="5">
        <f t="shared" si="1"/>
        <v>7</v>
      </c>
      <c r="B9" s="11"/>
      <c r="C9" s="12" t="e">
        <f>IF(#REF!&gt;0,"Перевыставлено",IF(#REF!&gt;0,[1]Списки!$B$36,IF(#REF!&gt;0,[1]Списки!$B$35,IF([1]постпродажное_обслуживание!S9&gt;0,[1]Списки!$B$34,IF([1]постпродажное_обслуживание!P9&gt;0,[1]Списки!$B$33,"")))))</f>
        <v>#REF!</v>
      </c>
      <c r="D9" s="8" t="str">
        <f>HYPERLINK([1]Списки!V10,[1]Списки!U10)</f>
        <v>Я-01-823</v>
      </c>
      <c r="E9" s="11">
        <f>IF(Таблица5[[#This Row],[номер]]="","",INDEX([1]!Таблица7[дата],MATCH([1]постпродажное_обслуживание!$D9,[1]!Таблица7[номер],0)))</f>
        <v>42683</v>
      </c>
      <c r="F9" s="11" t="str">
        <f>IF(Таблица5[[#This Row],[дата]]="","",INDEX([1]!Таблица7[покупатель],MATCH([1]постпродажное_обслуживание!D9,[1]!Таблица7[номер],0)))</f>
        <v>Повалихин С.М.</v>
      </c>
      <c r="G9" s="11" t="str">
        <f>IF(Таблица5[[#This Row],[покупатель]]="","",INDEX([1]!Таблица7[объект],MATCH([1]постпродажное_обслуживание!$D9,[1]!Таблица7[номер],0)))</f>
        <v>2-й Брагинский 7</v>
      </c>
      <c r="H9" s="13">
        <f>IF(Таблица5[[#This Row],[номер]]="","",INDEX([1]!Таблица7[стр. №],MATCH(Таблица5[[#This Row],[номер]],[1]!Таблица7[номер],0)))</f>
        <v>18</v>
      </c>
      <c r="I9" s="14">
        <f>IF(Таблица5[[#This Row],[номер]]="","",INDEX([1]!Таблица7[кв],MATCH([1]постпродажное_обслуживание!$D9,[1]!Таблица7[номер],0)))</f>
        <v>19</v>
      </c>
      <c r="J9" s="11">
        <f>IF(Таблица5[[#This Row],[квартира]]="","",INDEX([1]!Таблица7[планируемая дата исполения],MATCH([1]постпродажное_обслуживание!$D9,[1]!Таблица7[номер],0)))</f>
        <v>42693</v>
      </c>
      <c r="K9" s="14">
        <f ca="1">IF(Таблица5[[#This Row],[срок ответ]]="","",INDEX([1]!Таблица7[тек. просрочка],MATCH([1]постпродажное_обслуживание!$D9,[1]!Таблица7[номер],0)))</f>
        <v>93</v>
      </c>
      <c r="L9" s="10"/>
      <c r="M9" s="10"/>
      <c r="N9" s="10"/>
      <c r="O9" s="10"/>
      <c r="P9" s="15">
        <v>42685</v>
      </c>
      <c r="Q9" s="16"/>
    </row>
    <row r="10" spans="1:17" x14ac:dyDescent="0.25">
      <c r="A10" s="5">
        <f t="shared" si="1"/>
        <v>8</v>
      </c>
      <c r="B10" s="11"/>
      <c r="C10" s="12" t="e">
        <f>IF(#REF!&gt;0,"Перевыставлено",IF(#REF!&gt;0,[1]Списки!$B$36,IF(#REF!&gt;0,[1]Списки!$B$35,IF([1]постпродажное_обслуживание!S10&gt;0,[1]Списки!$B$34,IF([1]постпродажное_обслуживание!P10&gt;0,[1]Списки!$B$33,"")))))</f>
        <v>#REF!</v>
      </c>
      <c r="D10" s="8" t="str">
        <f>HYPERLINK([1]Списки!V11,[1]Списки!U11)</f>
        <v xml:space="preserve">Я-01-821 </v>
      </c>
      <c r="E10" s="11">
        <f>IF(Таблица5[[#This Row],[номер]]="","",INDEX([1]!Таблица7[дата],MATCH([1]постпродажное_обслуживание!$D10,[1]!Таблица7[номер],0)))</f>
        <v>42683</v>
      </c>
      <c r="F10" s="11" t="str">
        <f>IF(Таблица5[[#This Row],[дата]]="","",INDEX([1]!Таблица7[покупатель],MATCH([1]постпродажное_обслуживание!D10,[1]!Таблица7[номер],0)))</f>
        <v>Волков С.Ю. ; Павлова Н.В.</v>
      </c>
      <c r="G10" s="11" t="str">
        <f>IF(Таблица5[[#This Row],[покупатель]]="","",INDEX([1]!Таблица7[объект],MATCH([1]постпродажное_обслуживание!$D10,[1]!Таблица7[номер],0)))</f>
        <v>2-й Брагинский 7</v>
      </c>
      <c r="H10" s="13">
        <f>IF(Таблица5[[#This Row],[номер]]="","",INDEX([1]!Таблица7[стр. №],MATCH(Таблица5[[#This Row],[номер]],[1]!Таблица7[номер],0)))</f>
        <v>18</v>
      </c>
      <c r="I10" s="14">
        <f>IF(Таблица5[[#This Row],[номер]]="","",INDEX([1]!Таблица7[кв],MATCH([1]постпродажное_обслуживание!$D10,[1]!Таблица7[номер],0)))</f>
        <v>251</v>
      </c>
      <c r="J10" s="11">
        <f>IF(Таблица5[[#This Row],[квартира]]="","",INDEX([1]!Таблица7[планируемая дата исполения],MATCH([1]постпродажное_обслуживание!$D10,[1]!Таблица7[номер],0)))</f>
        <v>42693</v>
      </c>
      <c r="K10" s="14">
        <f ca="1">IF(Таблица5[[#This Row],[срок ответ]]="","",INDEX([1]!Таблица7[тек. просрочка],MATCH([1]постпродажное_обслуживание!$D10,[1]!Таблица7[номер],0)))</f>
        <v>93</v>
      </c>
      <c r="L10" s="10"/>
      <c r="M10" s="10"/>
      <c r="N10" s="10"/>
      <c r="O10" s="10"/>
      <c r="P10" s="15">
        <v>42685</v>
      </c>
      <c r="Q10" s="16"/>
    </row>
    <row r="11" spans="1:17" x14ac:dyDescent="0.25">
      <c r="A11" s="5">
        <f t="shared" si="1"/>
        <v>9</v>
      </c>
      <c r="B11" s="11"/>
      <c r="C11" s="12" t="e">
        <f>IF(#REF!&gt;0,"Перевыставлено",IF(#REF!&gt;0,[1]Списки!$B$36,IF(#REF!&gt;0,[1]Списки!$B$35,IF([1]постпродажное_обслуживание!S11&gt;0,[1]Списки!$B$34,IF([1]постпродажное_обслуживание!P11&gt;0,[1]Списки!$B$33,"")))))</f>
        <v>#REF!</v>
      </c>
      <c r="D11" s="8" t="str">
        <f>HYPERLINK([1]Списки!V12,[1]Списки!U12)</f>
        <v>Я-01-822</v>
      </c>
      <c r="E11" s="11">
        <f>IF(Таблица5[[#This Row],[номер]]="","",INDEX([1]!Таблица7[дата],MATCH([1]постпродажное_обслуживание!$D11,[1]!Таблица7[номер],0)))</f>
        <v>42683</v>
      </c>
      <c r="F11" s="11" t="str">
        <f>IF(Таблица5[[#This Row],[дата]]="","",INDEX([1]!Таблица7[покупатель],MATCH([1]постпродажное_обслуживание!D11,[1]!Таблица7[номер],0)))</f>
        <v>Куликов С.Н.</v>
      </c>
      <c r="G11" s="11" t="str">
        <f>IF(Таблица5[[#This Row],[покупатель]]="","",INDEX([1]!Таблица7[объект],MATCH([1]постпродажное_обслуживание!$D11,[1]!Таблица7[номер],0)))</f>
        <v>2-й Брагинский 7</v>
      </c>
      <c r="H11" s="13">
        <f>IF(Таблица5[[#This Row],[номер]]="","",INDEX([1]!Таблица7[стр. №],MATCH(Таблица5[[#This Row],[номер]],[1]!Таблица7[номер],0)))</f>
        <v>18</v>
      </c>
      <c r="I11" s="14">
        <f>IF(Таблица5[[#This Row],[номер]]="","",INDEX([1]!Таблица7[кв],MATCH([1]постпродажное_обслуживание!$D11,[1]!Таблица7[номер],0)))</f>
        <v>152</v>
      </c>
      <c r="J11" s="11">
        <f>IF(Таблица5[[#This Row],[квартира]]="","",INDEX([1]!Таблица7[планируемая дата исполения],MATCH([1]постпродажное_обслуживание!$D11,[1]!Таблица7[номер],0)))</f>
        <v>42693</v>
      </c>
      <c r="K11" s="14">
        <f ca="1">IF(Таблица5[[#This Row],[срок ответ]]="","",INDEX([1]!Таблица7[тек. просрочка],MATCH([1]постпродажное_обслуживание!$D11,[1]!Таблица7[номер],0)))</f>
        <v>93</v>
      </c>
      <c r="L11" s="10"/>
      <c r="M11" s="10"/>
      <c r="N11" s="10"/>
      <c r="O11" s="10"/>
      <c r="P11" s="15">
        <v>42685</v>
      </c>
      <c r="Q11" s="16"/>
    </row>
    <row r="12" spans="1:17" x14ac:dyDescent="0.25">
      <c r="A12" s="5">
        <f t="shared" si="1"/>
        <v>10</v>
      </c>
      <c r="B12" s="11"/>
      <c r="C12" s="12" t="e">
        <f>IF(#REF!&gt;0,"Перевыставлено",IF(#REF!&gt;0,[1]Списки!$B$36,IF(#REF!&gt;0,[1]Списки!$B$35,IF([1]постпродажное_обслуживание!S12&gt;0,[1]Списки!$B$34,IF([1]постпродажное_обслуживание!P12&gt;0,[1]Списки!$B$33,"")))))</f>
        <v>#REF!</v>
      </c>
      <c r="D12" s="8" t="str">
        <f>HYPERLINK([1]Списки!V13,[1]Списки!U13)</f>
        <v>Я-01-811</v>
      </c>
      <c r="E12" s="11">
        <f>IF(Таблица5[[#This Row],[номер]]="","",INDEX([1]!Таблица7[дата],MATCH([1]постпродажное_обслуживание!$D12,[1]!Таблица7[номер],0)))</f>
        <v>42681</v>
      </c>
      <c r="F12" s="11" t="str">
        <f>IF(Таблица5[[#This Row],[дата]]="","",INDEX([1]!Таблица7[покупатель],MATCH([1]постпродажное_обслуживание!D12,[1]!Таблица7[номер],0)))</f>
        <v>Покровский К.В.</v>
      </c>
      <c r="G12" s="11" t="str">
        <f>IF(Таблица5[[#This Row],[покупатель]]="","",INDEX([1]!Таблица7[объект],MATCH([1]постпродажное_обслуживание!$D12,[1]!Таблица7[номер],0)))</f>
        <v>2-й Брагинский 7</v>
      </c>
      <c r="H12" s="13">
        <f>IF(Таблица5[[#This Row],[номер]]="","",INDEX([1]!Таблица7[стр. №],MATCH(Таблица5[[#This Row],[номер]],[1]!Таблица7[номер],0)))</f>
        <v>18</v>
      </c>
      <c r="I12" s="14">
        <f>IF(Таблица5[[#This Row],[номер]]="","",INDEX([1]!Таблица7[кв],MATCH([1]постпродажное_обслуживание!$D12,[1]!Таблица7[номер],0)))</f>
        <v>256</v>
      </c>
      <c r="J12" s="11">
        <f>IF(Таблица5[[#This Row],[квартира]]="","",INDEX([1]!Таблица7[планируемая дата исполения],MATCH([1]постпродажное_обслуживание!$D12,[1]!Таблица7[номер],0)))</f>
        <v>42691</v>
      </c>
      <c r="K12" s="14">
        <f ca="1">IF(Таблица5[[#This Row],[срок ответ]]="","",INDEX([1]!Таблица7[тек. просрочка],MATCH([1]постпродажное_обслуживание!$D12,[1]!Таблица7[номер],0)))</f>
        <v>95</v>
      </c>
      <c r="L12" s="10"/>
      <c r="M12" s="10"/>
      <c r="N12" s="10"/>
      <c r="O12" s="10"/>
      <c r="P12" s="15"/>
      <c r="Q12" s="16"/>
    </row>
    <row r="13" spans="1:17" x14ac:dyDescent="0.25">
      <c r="A13" s="5">
        <f t="shared" si="1"/>
        <v>11</v>
      </c>
      <c r="B13" s="11"/>
      <c r="C13" s="12" t="e">
        <f>IF(#REF!&gt;0,"Перевыставлено",IF(#REF!&gt;0,[1]Списки!$B$36,IF(#REF!&gt;0,[1]Списки!$B$35,IF([1]постпродажное_обслуживание!S13&gt;0,[1]Списки!$B$34,IF([1]постпродажное_обслуживание!P13&gt;0,[1]Списки!$B$33,"")))))</f>
        <v>#REF!</v>
      </c>
      <c r="D13" s="8" t="str">
        <f>HYPERLINK([1]Списки!V14,[1]Списки!U14)</f>
        <v>Я-01-801</v>
      </c>
      <c r="E13" s="11">
        <f>IF(Таблица5[[#This Row],[номер]]="","",INDEX([1]!Таблица7[дата],MATCH([1]постпродажное_обслуживание!$D13,[1]!Таблица7[номер],0)))</f>
        <v>42676</v>
      </c>
      <c r="F13" s="11" t="str">
        <f>IF(Таблица5[[#This Row],[дата]]="","",INDEX([1]!Таблица7[покупатель],MATCH([1]постпродажное_обслуживание!D13,[1]!Таблица7[номер],0)))</f>
        <v>Чернова А.М.</v>
      </c>
      <c r="G13" s="11" t="str">
        <f>IF(Таблица5[[#This Row],[покупатель]]="","",INDEX([1]!Таблица7[объект],MATCH([1]постпродажное_обслуживание!$D13,[1]!Таблица7[номер],0)))</f>
        <v>2-й Брагинский 7</v>
      </c>
      <c r="H13" s="13">
        <f>IF(Таблица5[[#This Row],[номер]]="","",INDEX([1]!Таблица7[стр. №],MATCH(Таблица5[[#This Row],[номер]],[1]!Таблица7[номер],0)))</f>
        <v>18</v>
      </c>
      <c r="I13" s="14">
        <f>IF(Таблица5[[#This Row],[номер]]="","",INDEX([1]!Таблица7[кв],MATCH([1]постпродажное_обслуживание!$D13,[1]!Таблица7[номер],0)))</f>
        <v>276</v>
      </c>
      <c r="J13" s="11">
        <f>IF(Таблица5[[#This Row],[квартира]]="","",INDEX([1]!Таблица7[планируемая дата исполения],MATCH([1]постпродажное_обслуживание!$D13,[1]!Таблица7[номер],0)))</f>
        <v>42686</v>
      </c>
      <c r="K13" s="14">
        <f ca="1">IF(Таблица5[[#This Row],[срок ответ]]="","",INDEX([1]!Таблица7[тек. просрочка],MATCH([1]постпродажное_обслуживание!$D13,[1]!Таблица7[номер],0)))</f>
        <v>100</v>
      </c>
      <c r="L13" s="10"/>
      <c r="M13" s="10"/>
      <c r="N13" s="10"/>
      <c r="O13" s="10"/>
      <c r="P13" s="15"/>
      <c r="Q13" s="16"/>
    </row>
    <row r="14" spans="1:17" x14ac:dyDescent="0.25">
      <c r="A14" s="5">
        <f t="shared" si="1"/>
        <v>12</v>
      </c>
      <c r="B14" s="11"/>
      <c r="C14" s="12" t="e">
        <f>IF(#REF!&gt;0,"Перевыставлено",IF(#REF!&gt;0,[1]Списки!$B$36,IF(#REF!&gt;0,[1]Списки!$B$35,IF([1]постпродажное_обслуживание!S14&gt;0,[1]Списки!$B$34,IF([1]постпродажное_обслуживание!P14&gt;0,[1]Списки!$B$33,"")))))</f>
        <v>#REF!</v>
      </c>
      <c r="D14" s="8" t="str">
        <f>HYPERLINK([1]Списки!V15,[1]Списки!U15)</f>
        <v>Я-01-799</v>
      </c>
      <c r="E14" s="11">
        <f>IF(Таблица5[[#This Row],[номер]]="","",INDEX([1]!Таблица7[дата],MATCH([1]постпродажное_обслуживание!$D14,[1]!Таблица7[номер],0)))</f>
        <v>42676</v>
      </c>
      <c r="F14" s="11" t="str">
        <f>IF(Таблица5[[#This Row],[дата]]="","",INDEX([1]!Таблица7[покупатель],MATCH([1]постпродажное_обслуживание!D14,[1]!Таблица7[номер],0)))</f>
        <v>Афанасьев Е.В.</v>
      </c>
      <c r="G14" s="11" t="str">
        <f>IF(Таблица5[[#This Row],[покупатель]]="","",INDEX([1]!Таблица7[объект],MATCH([1]постпродажное_обслуживание!$D14,[1]!Таблица7[номер],0)))</f>
        <v>2-й Брагинский 7</v>
      </c>
      <c r="H14" s="13">
        <f>IF(Таблица5[[#This Row],[номер]]="","",INDEX([1]!Таблица7[стр. №],MATCH(Таблица5[[#This Row],[номер]],[1]!Таблица7[номер],0)))</f>
        <v>18</v>
      </c>
      <c r="I14" s="14">
        <f>IF(Таблица5[[#This Row],[номер]]="","",INDEX([1]!Таблица7[кв],MATCH([1]постпродажное_обслуживание!$D14,[1]!Таблица7[номер],0)))</f>
        <v>315</v>
      </c>
      <c r="J14" s="11">
        <f>IF(Таблица5[[#This Row],[квартира]]="","",INDEX([1]!Таблица7[планируемая дата исполения],MATCH([1]постпродажное_обслуживание!$D14,[1]!Таблица7[номер],0)))</f>
        <v>42686</v>
      </c>
      <c r="K14" s="14">
        <f ca="1">IF(Таблица5[[#This Row],[срок ответ]]="","",INDEX([1]!Таблица7[тек. просрочка],MATCH([1]постпродажное_обслуживание!$D14,[1]!Таблица7[номер],0)))</f>
        <v>100</v>
      </c>
      <c r="L14" s="10"/>
      <c r="M14" s="10"/>
      <c r="N14" s="10"/>
      <c r="O14" s="10"/>
      <c r="P14" s="15">
        <v>42685</v>
      </c>
      <c r="Q14" s="16"/>
    </row>
    <row r="15" spans="1:17" x14ac:dyDescent="0.25">
      <c r="A15" s="5">
        <f t="shared" si="1"/>
        <v>13</v>
      </c>
      <c r="B15" s="11"/>
      <c r="C15" s="12" t="e">
        <f>IF(#REF!&gt;0,"Перевыставлено",IF(#REF!&gt;0,[1]Списки!$B$36,IF(#REF!&gt;0,[1]Списки!$B$35,IF([1]постпродажное_обслуживание!S15&gt;0,[1]Списки!$B$34,IF([1]постпродажное_обслуживание!P15&gt;0,[1]Списки!$B$33,"")))))</f>
        <v>#REF!</v>
      </c>
      <c r="D15" s="8" t="str">
        <f>HYPERLINK([1]Списки!V16,[1]Списки!U16)</f>
        <v>Я-01-807</v>
      </c>
      <c r="E15" s="11">
        <f>IF(Таблица5[[#This Row],[номер]]="","",INDEX([1]!Таблица7[дата],MATCH([1]постпродажное_обслуживание!$D15,[1]!Таблица7[номер],0)))</f>
        <v>42681</v>
      </c>
      <c r="F15" s="11" t="str">
        <f>IF(Таблица5[[#This Row],[дата]]="","",INDEX([1]!Таблица7[покупатель],MATCH([1]постпродажное_обслуживание!D15,[1]!Таблица7[номер],0)))</f>
        <v>Митрофанова Л.А.</v>
      </c>
      <c r="G15" s="11" t="str">
        <f>IF(Таблица5[[#This Row],[покупатель]]="","",INDEX([1]!Таблица7[объект],MATCH([1]постпродажное_обслуживание!$D15,[1]!Таблица7[номер],0)))</f>
        <v>2-й Брагинский 7</v>
      </c>
      <c r="H15" s="13">
        <f>IF(Таблица5[[#This Row],[номер]]="","",INDEX([1]!Таблица7[стр. №],MATCH(Таблица5[[#This Row],[номер]],[1]!Таблица7[номер],0)))</f>
        <v>18</v>
      </c>
      <c r="I15" s="14">
        <f>IF(Таблица5[[#This Row],[номер]]="","",INDEX([1]!Таблица7[кв],MATCH([1]постпродажное_обслуживание!$D15,[1]!Таблица7[номер],0)))</f>
        <v>319</v>
      </c>
      <c r="J15" s="11">
        <f>IF(Таблица5[[#This Row],[квартира]]="","",INDEX([1]!Таблица7[планируемая дата исполения],MATCH([1]постпродажное_обслуживание!$D15,[1]!Таблица7[номер],0)))</f>
        <v>42691</v>
      </c>
      <c r="K15" s="14">
        <f ca="1">IF(Таблица5[[#This Row],[срок ответ]]="","",INDEX([1]!Таблица7[тек. просрочка],MATCH([1]постпродажное_обслуживание!$D15,[1]!Таблица7[номер],0)))</f>
        <v>95</v>
      </c>
      <c r="L15" s="10"/>
      <c r="M15" s="10"/>
      <c r="N15" s="10"/>
      <c r="O15" s="10"/>
      <c r="P15" s="15">
        <v>42685</v>
      </c>
      <c r="Q15" s="16"/>
    </row>
    <row r="16" spans="1:17" x14ac:dyDescent="0.25">
      <c r="A16" s="5">
        <f t="shared" si="1"/>
        <v>14</v>
      </c>
      <c r="B16" s="11"/>
      <c r="C16" s="12" t="e">
        <f>IF(#REF!&gt;0,"Перевыставлено",IF(#REF!&gt;0,[1]Списки!$B$36,IF(#REF!&gt;0,[1]Списки!$B$35,IF([1]постпродажное_обслуживание!S16&gt;0,[1]Списки!$B$34,IF([1]постпродажное_обслуживание!P16&gt;0,[1]Списки!$B$33,"")))))</f>
        <v>#REF!</v>
      </c>
      <c r="D16" s="8" t="str">
        <f>HYPERLINK([1]Списки!V17,[1]Списки!U17)</f>
        <v>Я-01-810</v>
      </c>
      <c r="E16" s="11">
        <f>IF(Таблица5[[#This Row],[номер]]="","",INDEX([1]!Таблица7[дата],MATCH([1]постпродажное_обслуживание!$D16,[1]!Таблица7[номер],0)))</f>
        <v>42681</v>
      </c>
      <c r="F16" s="11" t="str">
        <f>IF(Таблица5[[#This Row],[дата]]="","",INDEX([1]!Таблица7[покупатель],MATCH([1]постпродажное_обслуживание!D16,[1]!Таблица7[номер],0)))</f>
        <v>Никулина И.А.</v>
      </c>
      <c r="G16" s="11" t="str">
        <f>IF(Таблица5[[#This Row],[покупатель]]="","",INDEX([1]!Таблица7[объект],MATCH([1]постпродажное_обслуживание!$D16,[1]!Таблица7[номер],0)))</f>
        <v>2-й Брагинский 7</v>
      </c>
      <c r="H16" s="13">
        <f>IF(Таблица5[[#This Row],[номер]]="","",INDEX([1]!Таблица7[стр. №],MATCH(Таблица5[[#This Row],[номер]],[1]!Таблица7[номер],0)))</f>
        <v>18</v>
      </c>
      <c r="I16" s="14">
        <f>IF(Таблица5[[#This Row],[номер]]="","",INDEX([1]!Таблица7[кв],MATCH([1]постпродажное_обслуживание!$D16,[1]!Таблица7[номер],0)))</f>
        <v>344</v>
      </c>
      <c r="J16" s="11">
        <f>IF(Таблица5[[#This Row],[квартира]]="","",INDEX([1]!Таблица7[планируемая дата исполения],MATCH([1]постпродажное_обслуживание!$D16,[1]!Таблица7[номер],0)))</f>
        <v>42691</v>
      </c>
      <c r="K16" s="14">
        <f ca="1">IF(Таблица5[[#This Row],[срок ответ]]="","",INDEX([1]!Таблица7[тек. просрочка],MATCH([1]постпродажное_обслуживание!$D16,[1]!Таблица7[номер],0)))</f>
        <v>95</v>
      </c>
      <c r="L16" s="10"/>
      <c r="M16" s="10"/>
      <c r="N16" s="10"/>
      <c r="O16" s="10"/>
      <c r="P16" s="15"/>
      <c r="Q16" s="16">
        <v>42695</v>
      </c>
    </row>
    <row r="17" spans="1:17" x14ac:dyDescent="0.25">
      <c r="A17" s="5">
        <f t="shared" si="1"/>
        <v>15</v>
      </c>
      <c r="B17" s="11"/>
      <c r="C17" s="12" t="e">
        <f>IF(#REF!&gt;0,"Перевыставлено",IF(#REF!&gt;0,[1]Списки!$B$36,IF(#REF!&gt;0,[1]Списки!$B$35,IF([1]постпродажное_обслуживание!S17&gt;0,[1]Списки!$B$34,IF([1]постпродажное_обслуживание!P17&gt;0,[1]Списки!$B$33,"")))))</f>
        <v>#REF!</v>
      </c>
      <c r="D17" s="8" t="str">
        <f>HYPERLINK([1]Списки!V18,[1]Списки!U18)</f>
        <v>Я-01-742</v>
      </c>
      <c r="E17" s="11">
        <f>IF(Таблица5[[#This Row],[номер]]="","",INDEX([1]!Таблица7[дата],MATCH([1]постпродажное_обслуживание!$D17,[1]!Таблица7[номер],0)))</f>
        <v>42663</v>
      </c>
      <c r="F17" s="11" t="str">
        <f>IF(Таблица5[[#This Row],[дата]]="","",INDEX([1]!Таблица7[покупатель],MATCH([1]постпродажное_обслуживание!D17,[1]!Таблица7[номер],0)))</f>
        <v>Ильинский М.В.</v>
      </c>
      <c r="G17" s="11" t="str">
        <f>IF(Таблица5[[#This Row],[покупатель]]="","",INDEX([1]!Таблица7[объект],MATCH([1]постпродажное_обслуживание!$D17,[1]!Таблица7[номер],0)))</f>
        <v>2-й Брагинский 7</v>
      </c>
      <c r="H17" s="13">
        <f>IF(Таблица5[[#This Row],[номер]]="","",INDEX([1]!Таблица7[стр. №],MATCH(Таблица5[[#This Row],[номер]],[1]!Таблица7[номер],0)))</f>
        <v>18</v>
      </c>
      <c r="I17" s="14">
        <f>IF(Таблица5[[#This Row],[номер]]="","",INDEX([1]!Таблица7[кв],MATCH([1]постпродажное_обслуживание!$D17,[1]!Таблица7[номер],0)))</f>
        <v>346</v>
      </c>
      <c r="J17" s="11">
        <f>IF(Таблица5[[#This Row],[квартира]]="","",INDEX([1]!Таблица7[планируемая дата исполения],MATCH([1]постпродажное_обслуживание!$D17,[1]!Таблица7[номер],0)))</f>
        <v>42673</v>
      </c>
      <c r="K17" s="14">
        <f ca="1">IF(Таблица5[[#This Row],[срок ответ]]="","",INDEX([1]!Таблица7[тек. просрочка],MATCH([1]постпродажное_обслуживание!$D17,[1]!Таблица7[номер],0)))</f>
        <v>113</v>
      </c>
      <c r="L17" s="10"/>
      <c r="M17" s="10"/>
      <c r="N17" s="10"/>
      <c r="O17" s="10"/>
      <c r="P17" s="15">
        <v>42688</v>
      </c>
      <c r="Q17" s="16"/>
    </row>
    <row r="18" spans="1:17" x14ac:dyDescent="0.25">
      <c r="A18" s="5">
        <f t="shared" si="1"/>
        <v>16</v>
      </c>
      <c r="B18" s="11"/>
      <c r="C18" s="12" t="e">
        <f>IF(#REF!&gt;0,"Перевыставлено",IF(#REF!&gt;0,[1]Списки!$B$36,IF(#REF!&gt;0,[1]Списки!$B$35,IF([1]постпродажное_обслуживание!S18&gt;0,[1]Списки!$B$34,IF([1]постпродажное_обслуживание!P18&gt;0,[1]Списки!$B$33,"")))))</f>
        <v>#REF!</v>
      </c>
      <c r="D18" s="8" t="str">
        <f>HYPERLINK([1]Списки!V19,[1]Списки!U19)</f>
        <v>Я-01-829</v>
      </c>
      <c r="E18" s="11">
        <f>IF(Таблица5[[#This Row],[номер]]="","",INDEX([1]!Таблица7[дата],MATCH([1]постпродажное_обслуживание!$D18,[1]!Таблица7[номер],0)))</f>
        <v>42684</v>
      </c>
      <c r="F18" s="11" t="str">
        <f>IF(Таблица5[[#This Row],[дата]]="","",INDEX([1]!Таблица7[покупатель],MATCH([1]постпродажное_обслуживание!D18,[1]!Таблица7[номер],0)))</f>
        <v>ДИЗО</v>
      </c>
      <c r="G18" s="11" t="str">
        <f>IF(Таблица5[[#This Row],[покупатель]]="","",INDEX([1]!Таблица7[объект],MATCH([1]постпродажное_обслуживание!$D18,[1]!Таблица7[номер],0)))</f>
        <v>2-й Брагинский 7</v>
      </c>
      <c r="H18" s="13">
        <f>IF(Таблица5[[#This Row],[номер]]="","",INDEX([1]!Таблица7[стр. №],MATCH(Таблица5[[#This Row],[номер]],[1]!Таблица7[номер],0)))</f>
        <v>18</v>
      </c>
      <c r="I18" s="14">
        <f>IF(Таблица5[[#This Row],[номер]]="","",INDEX([1]!Таблица7[кв],MATCH([1]постпродажное_обслуживание!$D18,[1]!Таблица7[номер],0)))</f>
        <v>57</v>
      </c>
      <c r="J18" s="11">
        <f>IF(Таблица5[[#This Row],[квартира]]="","",INDEX([1]!Таблица7[планируемая дата исполения],MATCH([1]постпродажное_обслуживание!$D18,[1]!Таблица7[номер],0)))</f>
        <v>42694</v>
      </c>
      <c r="K18" s="14">
        <f ca="1">IF(Таблица5[[#This Row],[срок ответ]]="","",INDEX([1]!Таблица7[тек. просрочка],MATCH([1]постпродажное_обслуживание!$D18,[1]!Таблица7[номер],0)))</f>
        <v>92</v>
      </c>
      <c r="L18" s="10"/>
      <c r="M18" s="10"/>
      <c r="N18" s="10"/>
      <c r="O18" s="10"/>
      <c r="P18" s="15">
        <v>42688</v>
      </c>
      <c r="Q18" s="16"/>
    </row>
    <row r="19" spans="1:17" x14ac:dyDescent="0.25">
      <c r="A19" s="5">
        <f t="shared" si="1"/>
        <v>17</v>
      </c>
      <c r="B19" s="11"/>
      <c r="C19" s="12" t="e">
        <f>IF(#REF!&gt;0,"Перевыставлено",IF(#REF!&gt;0,[1]Списки!$B$36,IF(#REF!&gt;0,[1]Списки!$B$35,IF([1]постпродажное_обслуживание!S19&gt;0,[1]Списки!$B$34,IF([1]постпродажное_обслуживание!P19&gt;0,[1]Списки!$B$33,"")))))</f>
        <v>#REF!</v>
      </c>
      <c r="D19" s="8" t="str">
        <f>HYPERLINK([1]Списки!V20,[1]Списки!U20)</f>
        <v>Я-01-830</v>
      </c>
      <c r="E19" s="11">
        <f>IF(Таблица5[[#This Row],[номер]]="","",INDEX([1]!Таблица7[дата],MATCH([1]постпродажное_обслуживание!$D19,[1]!Таблица7[номер],0)))</f>
        <v>42684</v>
      </c>
      <c r="F19" s="11" t="str">
        <f>IF(Таблица5[[#This Row],[дата]]="","",INDEX([1]!Таблица7[покупатель],MATCH([1]постпродажное_обслуживание!D19,[1]!Таблица7[номер],0)))</f>
        <v>Федосеев Г.С.</v>
      </c>
      <c r="G19" s="11" t="str">
        <f>IF(Таблица5[[#This Row],[покупатель]]="","",INDEX([1]!Таблица7[объект],MATCH([1]постпродажное_обслуживание!$D19,[1]!Таблица7[номер],0)))</f>
        <v>2-й Брагинский 7</v>
      </c>
      <c r="H19" s="13">
        <f>IF(Таблица5[[#This Row],[номер]]="","",INDEX([1]!Таблица7[стр. №],MATCH(Таблица5[[#This Row],[номер]],[1]!Таблица7[номер],0)))</f>
        <v>18</v>
      </c>
      <c r="I19" s="14">
        <f>IF(Таблица5[[#This Row],[номер]]="","",INDEX([1]!Таблица7[кв],MATCH([1]постпродажное_обслуживание!$D19,[1]!Таблица7[номер],0)))</f>
        <v>355</v>
      </c>
      <c r="J19" s="11">
        <f>IF(Таблица5[[#This Row],[квартира]]="","",INDEX([1]!Таблица7[планируемая дата исполения],MATCH([1]постпродажное_обслуживание!$D19,[1]!Таблица7[номер],0)))</f>
        <v>42694</v>
      </c>
      <c r="K19" s="14">
        <f ca="1">IF(Таблица5[[#This Row],[срок ответ]]="","",INDEX([1]!Таблица7[тек. просрочка],MATCH([1]постпродажное_обслуживание!$D19,[1]!Таблица7[номер],0)))</f>
        <v>92</v>
      </c>
      <c r="L19" s="10"/>
      <c r="M19" s="10"/>
      <c r="N19" s="10"/>
      <c r="O19" s="10"/>
      <c r="P19" s="15">
        <v>42685</v>
      </c>
      <c r="Q19" s="16"/>
    </row>
    <row r="20" spans="1:17" x14ac:dyDescent="0.25">
      <c r="A20" s="5">
        <f t="shared" si="1"/>
        <v>18</v>
      </c>
      <c r="B20" s="11"/>
      <c r="C20" s="12" t="e">
        <f>IF(#REF!&gt;0,"Перевыставлено",IF(#REF!&gt;0,[1]Списки!$B$36,IF(#REF!&gt;0,[1]Списки!$B$35,IF([1]постпродажное_обслуживание!S20&gt;0,[1]Списки!$B$34,IF([1]постпродажное_обслуживание!P20&gt;0,[1]Списки!$B$33,"")))))</f>
        <v>#REF!</v>
      </c>
      <c r="D20" s="8" t="str">
        <f>HYPERLINK([1]Списки!V21,[1]Списки!U21)</f>
        <v xml:space="preserve">Я-01-818 </v>
      </c>
      <c r="E20" s="11">
        <f>IF(Таблица5[[#This Row],[номер]]="","",INDEX([1]!Таблица7[дата],MATCH([1]постпродажное_обслуживание!$D20,[1]!Таблица7[номер],0)))</f>
        <v>42682</v>
      </c>
      <c r="F20" s="11" t="str">
        <f>IF(Таблица5[[#This Row],[дата]]="","",INDEX([1]!Таблица7[покупатель],MATCH([1]постпродажное_обслуживание!D20,[1]!Таблица7[номер],0)))</f>
        <v>Кочикова Е.Н.</v>
      </c>
      <c r="G20" s="11" t="str">
        <f>IF(Таблица5[[#This Row],[покупатель]]="","",INDEX([1]!Таблица7[объект],MATCH([1]постпродажное_обслуживание!$D20,[1]!Таблица7[номер],0)))</f>
        <v>2-й Брагинский 10</v>
      </c>
      <c r="H20" s="13">
        <f>IF(Таблица5[[#This Row],[номер]]="","",INDEX([1]!Таблица7[стр. №],MATCH(Таблица5[[#This Row],[номер]],[1]!Таблица7[номер],0)))</f>
        <v>12</v>
      </c>
      <c r="I20" s="13">
        <f>IF(Таблица5[[#This Row],[номер]]="","",INDEX([1]!Таблица7[кв],MATCH([1]постпродажное_обслуживание!$D20,[1]!Таблица7[номер],0)))</f>
        <v>158</v>
      </c>
      <c r="J20" s="11">
        <f>IF(Таблица5[[#This Row],[квартира]]="","",INDEX([1]!Таблица7[планируемая дата исполения],MATCH([1]постпродажное_обслуживание!$D20,[1]!Таблица7[номер],0)))</f>
        <v>42692</v>
      </c>
      <c r="K20" s="14">
        <f ca="1">IF(Таблица5[[#This Row],[срок ответ]]="","",INDEX([1]!Таблица7[тек. просрочка],MATCH([1]постпродажное_обслуживание!$D20,[1]!Таблица7[номер],0)))</f>
        <v>94</v>
      </c>
      <c r="L20" s="10"/>
      <c r="M20" s="10"/>
      <c r="N20" s="10"/>
      <c r="O20" s="10"/>
      <c r="P20" s="15">
        <v>42685</v>
      </c>
      <c r="Q20" s="16"/>
    </row>
    <row r="21" spans="1:17" x14ac:dyDescent="0.25">
      <c r="A21" s="5">
        <f t="shared" si="1"/>
        <v>19</v>
      </c>
      <c r="B21" s="11"/>
      <c r="C21" s="12" t="e">
        <f>IF(#REF!&gt;0,"Перевыставлено",IF(#REF!&gt;0,[1]Списки!$B$36,IF(#REF!&gt;0,[1]Списки!$B$35,IF([1]постпродажное_обслуживание!S21&gt;0,[1]Списки!$B$34,IF([1]постпродажное_обслуживание!P21&gt;0,[1]Списки!$B$33,"")))))</f>
        <v>#REF!</v>
      </c>
      <c r="D21" s="8" t="str">
        <f>HYPERLINK([1]Списки!V22,[1]Списки!U22)</f>
        <v>Я-01-806</v>
      </c>
      <c r="E21" s="11">
        <f>IF(Таблица5[[#This Row],[номер]]="","",INDEX([1]!Таблица7[дата],MATCH([1]постпродажное_обслуживание!$D21,[1]!Таблица7[номер],0)))</f>
        <v>42681</v>
      </c>
      <c r="F21" s="11" t="str">
        <f>IF(Таблица5[[#This Row],[дата]]="","",INDEX([1]!Таблица7[покупатель],MATCH([1]постпродажное_обслуживание!D21,[1]!Таблица7[номер],0)))</f>
        <v>Смирнова О.В.</v>
      </c>
      <c r="G21" s="11" t="str">
        <f>IF(Таблица5[[#This Row],[покупатель]]="","",INDEX([1]!Таблица7[объект],MATCH([1]постпродажное_обслуживание!$D21,[1]!Таблица7[номер],0)))</f>
        <v>2-й Брагинский 10</v>
      </c>
      <c r="H21" s="13">
        <f>IF(Таблица5[[#This Row],[номер]]="","",INDEX([1]!Таблица7[стр. №],MATCH(Таблица5[[#This Row],[номер]],[1]!Таблица7[номер],0)))</f>
        <v>12</v>
      </c>
      <c r="I21" s="13">
        <f>IF(Таблица5[[#This Row],[номер]]="","",INDEX([1]!Таблица7[кв],MATCH([1]постпродажное_обслуживание!$D21,[1]!Таблица7[номер],0)))</f>
        <v>252</v>
      </c>
      <c r="J21" s="11">
        <f>IF(Таблица5[[#This Row],[квартира]]="","",INDEX([1]!Таблица7[планируемая дата исполения],MATCH([1]постпродажное_обслуживание!$D21,[1]!Таблица7[номер],0)))</f>
        <v>42691</v>
      </c>
      <c r="K21" s="14">
        <f ca="1">IF(Таблица5[[#This Row],[срок ответ]]="","",INDEX([1]!Таблица7[тек. просрочка],MATCH([1]постпродажное_обслуживание!$D21,[1]!Таблица7[номер],0)))</f>
        <v>95</v>
      </c>
      <c r="L21" s="10"/>
      <c r="M21" s="10"/>
      <c r="N21" s="10"/>
      <c r="O21" s="10"/>
      <c r="P21" s="15">
        <v>42691</v>
      </c>
      <c r="Q21" s="16"/>
    </row>
    <row r="22" spans="1:17" x14ac:dyDescent="0.25">
      <c r="A22" s="5">
        <f t="shared" si="1"/>
        <v>20</v>
      </c>
      <c r="B22" s="11"/>
      <c r="C22" s="12" t="e">
        <f>IF(#REF!&gt;0,"Перевыставлено",IF(#REF!&gt;0,[1]Списки!$B$36,IF(#REF!&gt;0,[1]Списки!$B$35,IF([1]постпродажное_обслуживание!S22&gt;0,[1]Списки!$B$34,IF([1]постпродажное_обслуживание!P22&gt;0,[1]Списки!$B$33,"")))))</f>
        <v>#REF!</v>
      </c>
      <c r="D22" s="8" t="str">
        <f>HYPERLINK([1]Списки!V23,[1]Списки!U23)</f>
        <v>Я-01-837</v>
      </c>
      <c r="E22" s="11">
        <f>IF(Таблица5[[#This Row],[номер]]="","",INDEX([1]!Таблица7[дата],MATCH([1]постпродажное_обслуживание!$D22,[1]!Таблица7[номер],0)))</f>
        <v>42689</v>
      </c>
      <c r="F22" s="11" t="str">
        <f>IF(Таблица5[[#This Row],[дата]]="","",INDEX([1]!Таблица7[покупатель],MATCH([1]постпродажное_обслуживание!D22,[1]!Таблица7[номер],0)))</f>
        <v>Силючеико Д.А.</v>
      </c>
      <c r="G22" s="11" t="str">
        <f>IF(Таблица5[[#This Row],[покупатель]]="","",INDEX([1]!Таблица7[объект],MATCH([1]постпродажное_обслуживание!$D22,[1]!Таблица7[номер],0)))</f>
        <v>2-й Брагинский 10</v>
      </c>
      <c r="H22" s="13">
        <f>IF(Таблица5[[#This Row],[номер]]="","",INDEX([1]!Таблица7[стр. №],MATCH(Таблица5[[#This Row],[номер]],[1]!Таблица7[номер],0)))</f>
        <v>12</v>
      </c>
      <c r="I22" s="14">
        <f>IF(Таблица5[[#This Row],[номер]]="","",INDEX([1]!Таблица7[кв],MATCH([1]постпродажное_обслуживание!$D22,[1]!Таблица7[номер],0)))</f>
        <v>345</v>
      </c>
      <c r="J22" s="11">
        <f>IF(Таблица5[[#This Row],[квартира]]="","",INDEX([1]!Таблица7[планируемая дата исполения],MATCH([1]постпродажное_обслуживание!$D22,[1]!Таблица7[номер],0)))</f>
        <v>42699</v>
      </c>
      <c r="K22" s="14">
        <f ca="1">IF(Таблица5[[#This Row],[срок ответ]]="","",INDEX([1]!Таблица7[тек. просрочка],MATCH([1]постпродажное_обслуживание!$D22,[1]!Таблица7[номер],0)))</f>
        <v>87</v>
      </c>
      <c r="L22" s="10"/>
      <c r="M22" s="10"/>
      <c r="N22" s="10"/>
      <c r="O22" s="10"/>
      <c r="P22" s="15">
        <v>42691</v>
      </c>
      <c r="Q22" s="16"/>
    </row>
    <row r="23" spans="1:17" x14ac:dyDescent="0.25">
      <c r="A23" s="5">
        <f t="shared" si="1"/>
        <v>21</v>
      </c>
      <c r="B23" s="11"/>
      <c r="C23" s="12" t="e">
        <f>IF(#REF!&gt;0,"Перевыставлено",IF(#REF!&gt;0,[1]Списки!$B$36,IF(#REF!&gt;0,[1]Списки!$B$35,IF([1]постпродажное_обслуживание!S23&gt;0,[1]Списки!$B$34,IF([1]постпродажное_обслуживание!P23&gt;0,[1]Списки!$B$33,"")))))</f>
        <v>#REF!</v>
      </c>
      <c r="D23" s="8" t="str">
        <f>HYPERLINK([1]Списки!V24,[1]Списки!U24)</f>
        <v>Я-01-835</v>
      </c>
      <c r="E23" s="11">
        <f>IF(Таблица5[[#This Row],[номер]]="","",INDEX([1]!Таблица7[дата],MATCH([1]постпродажное_обслуживание!$D23,[1]!Таблица7[номер],0)))</f>
        <v>42688</v>
      </c>
      <c r="F23" s="11" t="str">
        <f>IF(Таблица5[[#This Row],[дата]]="","",INDEX([1]!Таблица7[покупатель],MATCH([1]постпродажное_обслуживание!D23,[1]!Таблица7[номер],0)))</f>
        <v>Рогачева Е.А.</v>
      </c>
      <c r="G23" s="11" t="str">
        <f>IF(Таблица5[[#This Row],[покупатель]]="","",INDEX([1]!Таблица7[объект],MATCH([1]постпродажное_обслуживание!$D23,[1]!Таблица7[номер],0)))</f>
        <v>2-й Брагинский 10</v>
      </c>
      <c r="H23" s="13">
        <f>IF(Таблица5[[#This Row],[номер]]="","",INDEX([1]!Таблица7[стр. №],MATCH(Таблица5[[#This Row],[номер]],[1]!Таблица7[номер],0)))</f>
        <v>12</v>
      </c>
      <c r="I23" s="14">
        <f>IF(Таблица5[[#This Row],[номер]]="","",INDEX([1]!Таблица7[кв],MATCH([1]постпродажное_обслуживание!$D23,[1]!Таблица7[номер],0)))</f>
        <v>353</v>
      </c>
      <c r="J23" s="11">
        <f>IF(Таблица5[[#This Row],[квартира]]="","",INDEX([1]!Таблица7[планируемая дата исполения],MATCH([1]постпродажное_обслуживание!$D23,[1]!Таблица7[номер],0)))</f>
        <v>42698</v>
      </c>
      <c r="K23" s="14">
        <f ca="1">IF(Таблица5[[#This Row],[срок ответ]]="","",INDEX([1]!Таблица7[тек. просрочка],MATCH([1]постпродажное_обслуживание!$D23,[1]!Таблица7[номер],0)))</f>
        <v>88</v>
      </c>
      <c r="L23" s="10"/>
      <c r="M23" s="10"/>
      <c r="N23" s="10"/>
      <c r="O23" s="10"/>
      <c r="P23" s="15">
        <v>42685</v>
      </c>
      <c r="Q23" s="16"/>
    </row>
    <row r="24" spans="1:17" x14ac:dyDescent="0.25">
      <c r="A24" s="5">
        <f t="shared" si="1"/>
        <v>22</v>
      </c>
      <c r="B24" s="11"/>
      <c r="C24" s="12" t="e">
        <f>IF(#REF!&gt;0,"Перевыставлено",IF(#REF!&gt;0,[1]Списки!$B$36,IF(#REF!&gt;0,[1]Списки!$B$35,IF([1]постпродажное_обслуживание!S24&gt;0,[1]Списки!$B$34,IF([1]постпродажное_обслуживание!P24&gt;0,[1]Списки!$B$33,"")))))</f>
        <v>#REF!</v>
      </c>
      <c r="D24" s="8" t="str">
        <f>HYPERLINK([1]Списки!V25,[1]Списки!U25)</f>
        <v>Я-01-805</v>
      </c>
      <c r="E24" s="11">
        <f>IF(Таблица5[[#This Row],[номер]]="","",INDEX([1]!Таблица7[дата],MATCH([1]постпродажное_обслуживание!$D24,[1]!Таблица7[номер],0)))</f>
        <v>42677</v>
      </c>
      <c r="F24" s="11" t="str">
        <f>IF(Таблица5[[#This Row],[дата]]="","",INDEX([1]!Таблица7[покупатель],MATCH([1]постпродажное_обслуживание!D24,[1]!Таблица7[номер],0)))</f>
        <v>Порохина А.В.</v>
      </c>
      <c r="G24" s="11" t="str">
        <f>IF(Таблица5[[#This Row],[покупатель]]="","",INDEX([1]!Таблица7[объект],MATCH([1]постпродажное_обслуживание!$D24,[1]!Таблица7[номер],0)))</f>
        <v>2-й Брагинский 10</v>
      </c>
      <c r="H24" s="13">
        <f>IF(Таблица5[[#This Row],[номер]]="","",INDEX([1]!Таблица7[стр. №],MATCH(Таблица5[[#This Row],[номер]],[1]!Таблица7[номер],0)))</f>
        <v>12</v>
      </c>
      <c r="I24" s="13">
        <f>IF(Таблица5[[#This Row],[номер]]="","",INDEX([1]!Таблица7[кв],MATCH([1]постпродажное_обслуживание!$D24,[1]!Таблица7[номер],0)))</f>
        <v>62</v>
      </c>
      <c r="J24" s="11">
        <f>IF(Таблица5[[#This Row],[квартира]]="","",INDEX([1]!Таблица7[планируемая дата исполения],MATCH([1]постпродажное_обслуживание!$D24,[1]!Таблица7[номер],0)))</f>
        <v>42687</v>
      </c>
      <c r="K24" s="14">
        <f ca="1">IF(Таблица5[[#This Row],[срок ответ]]="","",INDEX([1]!Таблица7[тек. просрочка],MATCH([1]постпродажное_обслуживание!$D24,[1]!Таблица7[номер],0)))</f>
        <v>99</v>
      </c>
      <c r="L24" s="10"/>
      <c r="M24" s="10"/>
      <c r="N24" s="10"/>
      <c r="O24" s="10"/>
      <c r="P24" s="15">
        <v>42692</v>
      </c>
      <c r="Q24" s="11"/>
    </row>
    <row r="25" spans="1:17" x14ac:dyDescent="0.25">
      <c r="A25" s="5">
        <f t="shared" si="1"/>
        <v>23</v>
      </c>
      <c r="B25" s="11"/>
      <c r="C25" s="12" t="e">
        <f>IF(#REF!&gt;0,"Перевыставлено",IF(#REF!&gt;0,[1]Списки!$B$36,IF(#REF!&gt;0,[1]Списки!$B$35,IF([1]постпродажное_обслуживание!S25&gt;0,[1]Списки!$B$34,IF([1]постпродажное_обслуживание!P25&gt;0,[1]Списки!$B$33,"")))))</f>
        <v>#REF!</v>
      </c>
      <c r="D25" s="8" t="str">
        <f>HYPERLINK([1]Списки!V26,[1]Списки!U26)</f>
        <v>Я-01-838</v>
      </c>
      <c r="E25" s="11">
        <f>IF(Таблица5[[#This Row],[номер]]="","",INDEX([1]!Таблица7[дата],MATCH([1]постпродажное_обслуживание!$D25,[1]!Таблица7[номер],0)))</f>
        <v>42689</v>
      </c>
      <c r="F25" s="11" t="str">
        <f>IF(Таблица5[[#This Row],[дата]]="","",INDEX([1]!Таблица7[покупатель],MATCH([1]постпродажное_обслуживание!D25,[1]!Таблица7[номер],0)))</f>
        <v>Котова Т.В.</v>
      </c>
      <c r="G25" s="11" t="str">
        <f>IF(Таблица5[[#This Row],[покупатель]]="","",INDEX([1]!Таблица7[объект],MATCH([1]постпродажное_обслуживание!$D25,[1]!Таблица7[номер],0)))</f>
        <v>2-й Брагинский 7</v>
      </c>
      <c r="H25" s="13">
        <f>IF(Таблица5[[#This Row],[номер]]="","",INDEX([1]!Таблица7[стр. №],MATCH(Таблица5[[#This Row],[номер]],[1]!Таблица7[номер],0)))</f>
        <v>18</v>
      </c>
      <c r="I25" s="13">
        <f>IF(Таблица5[[#This Row],[номер]]="","",INDEX([1]!Таблица7[кв],MATCH([1]постпродажное_обслуживание!$D25,[1]!Таблица7[номер],0)))</f>
        <v>50</v>
      </c>
      <c r="J25" s="11">
        <f>IF(Таблица5[[#This Row],[квартира]]="","",INDEX([1]!Таблица7[планируемая дата исполения],MATCH([1]постпродажное_обслуживание!$D25,[1]!Таблица7[номер],0)))</f>
        <v>42699</v>
      </c>
      <c r="K25" s="14">
        <f ca="1">IF(Таблица5[[#This Row],[срок ответ]]="","",INDEX([1]!Таблица7[тек. просрочка],MATCH([1]постпродажное_обслуживание!$D25,[1]!Таблица7[номер],0)))</f>
        <v>87</v>
      </c>
      <c r="L25" s="10"/>
      <c r="M25" s="10"/>
      <c r="N25" s="10"/>
      <c r="O25" s="10"/>
      <c r="P25" s="18">
        <v>42703</v>
      </c>
      <c r="Q25" s="11"/>
    </row>
    <row r="26" spans="1:17" x14ac:dyDescent="0.25">
      <c r="A26" s="5">
        <f t="shared" si="1"/>
        <v>24</v>
      </c>
      <c r="B26" s="11"/>
      <c r="C26" s="12" t="e">
        <f>IF(#REF!&gt;0,"Перевыставлено",IF(#REF!&gt;0,[1]Списки!$B$36,IF(#REF!&gt;0,[1]Списки!$B$35,IF([1]постпродажное_обслуживание!S26&gt;0,[1]Списки!$B$34,IF([1]постпродажное_обслуживание!P26&gt;0,[1]Списки!$B$33,"")))))</f>
        <v>#REF!</v>
      </c>
      <c r="D26" s="8" t="str">
        <f>HYPERLINK([1]Списки!V27,[1]Списки!U27)</f>
        <v>Я-01-836</v>
      </c>
      <c r="E26" s="11">
        <f>IF(Таблица5[[#This Row],[номер]]="","",INDEX([1]!Таблица7[дата],MATCH([1]постпродажное_обслуживание!$D26,[1]!Таблица7[номер],0)))</f>
        <v>42689</v>
      </c>
      <c r="F26" s="11" t="str">
        <f>IF(Таблица5[[#This Row],[дата]]="","",INDEX([1]!Таблица7[покупатель],MATCH([1]постпродажное_обслуживание!D26,[1]!Таблица7[номер],0)))</f>
        <v>Чернова А.М.</v>
      </c>
      <c r="G26" s="11" t="str">
        <f>IF(Таблица5[[#This Row],[покупатель]]="","",INDEX([1]!Таблица7[объект],MATCH([1]постпродажное_обслуживание!$D26,[1]!Таблица7[номер],0)))</f>
        <v>2-й Брагинский 7</v>
      </c>
      <c r="H26" s="13">
        <f>IF(Таблица5[[#This Row],[номер]]="","",INDEX([1]!Таблица7[стр. №],MATCH(Таблица5[[#This Row],[номер]],[1]!Таблица7[номер],0)))</f>
        <v>18</v>
      </c>
      <c r="I26" s="13">
        <f>IF(Таблица5[[#This Row],[номер]]="","",INDEX([1]!Таблица7[кв],MATCH([1]постпродажное_обслуживание!$D26,[1]!Таблица7[номер],0)))</f>
        <v>276</v>
      </c>
      <c r="J26" s="11">
        <f>IF(Таблица5[[#This Row],[квартира]]="","",INDEX([1]!Таблица7[планируемая дата исполения],MATCH([1]постпродажное_обслуживание!$D26,[1]!Таблица7[номер],0)))</f>
        <v>42699</v>
      </c>
      <c r="K26" s="14">
        <f ca="1">IF(Таблица5[[#This Row],[срок ответ]]="","",INDEX([1]!Таблица7[тек. просрочка],MATCH([1]постпродажное_обслуживание!$D26,[1]!Таблица7[номер],0)))</f>
        <v>87</v>
      </c>
      <c r="L26" s="10"/>
      <c r="M26" s="10"/>
      <c r="N26" s="10"/>
      <c r="O26" s="10"/>
      <c r="P26" s="15">
        <v>42698</v>
      </c>
      <c r="Q26" s="11"/>
    </row>
    <row r="27" spans="1:17" x14ac:dyDescent="0.25">
      <c r="A27" s="5">
        <f t="shared" si="1"/>
        <v>25</v>
      </c>
      <c r="B27" s="11"/>
      <c r="C27" s="12" t="e">
        <f>IF(#REF!&gt;0,"Перевыставлено",IF(#REF!&gt;0,[1]Списки!$B$36,IF(#REF!&gt;0,[1]Списки!$B$35,IF([1]постпродажное_обслуживание!S27&gt;0,[1]Списки!$B$34,IF([1]постпродажное_обслуживание!P27&gt;0,[1]Списки!$B$33,"")))))</f>
        <v>#REF!</v>
      </c>
      <c r="D27" s="8" t="str">
        <f>HYPERLINK([1]Списки!V28,[1]Списки!U28)</f>
        <v>Я-01-841</v>
      </c>
      <c r="E27" s="11">
        <f>IF(Таблица5[[#This Row],[номер]]="","",INDEX([1]!Таблица7[дата],MATCH([1]постпродажное_обслуживание!$D27,[1]!Таблица7[номер],0)))</f>
        <v>42689</v>
      </c>
      <c r="F27" s="11" t="str">
        <f>IF(Таблица5[[#This Row],[дата]]="","",INDEX([1]!Таблица7[покупатель],MATCH([1]постпродажное_обслуживание!D27,[1]!Таблица7[номер],0)))</f>
        <v>Щадрина О.А.</v>
      </c>
      <c r="G27" s="11" t="str">
        <f>IF(Таблица5[[#This Row],[покупатель]]="","",INDEX([1]!Таблица7[объект],MATCH([1]постпродажное_обслуживание!$D27,[1]!Таблица7[номер],0)))</f>
        <v xml:space="preserve">2-й Брагинский 4 </v>
      </c>
      <c r="H27" s="13" t="str">
        <f>IF(Таблица5[[#This Row],[номер]]="","",INDEX([1]!Таблица7[стр. №],MATCH(Таблица5[[#This Row],[номер]],[1]!Таблица7[номер],0)))</f>
        <v>15а</v>
      </c>
      <c r="I27" s="14">
        <f>IF(Таблица5[[#This Row],[номер]]="","",INDEX([1]!Таблица7[кв],MATCH([1]постпродажное_обслуживание!$D27,[1]!Таблица7[номер],0)))</f>
        <v>41</v>
      </c>
      <c r="J27" s="11">
        <f>IF(Таблица5[[#This Row],[квартира]]="","",INDEX([1]!Таблица7[планируемая дата исполения],MATCH([1]постпродажное_обслуживание!$D27,[1]!Таблица7[номер],0)))</f>
        <v>42699</v>
      </c>
      <c r="K27" s="14">
        <f ca="1">IF(Таблица5[[#This Row],[срок ответ]]="","",INDEX([1]!Таблица7[тек. просрочка],MATCH([1]постпродажное_обслуживание!$D27,[1]!Таблица7[номер],0)))</f>
        <v>87</v>
      </c>
      <c r="L27" s="10"/>
      <c r="M27" s="10"/>
      <c r="N27" s="10"/>
      <c r="O27" s="10"/>
      <c r="P27" s="15">
        <v>42698</v>
      </c>
      <c r="Q27" s="11"/>
    </row>
    <row r="28" spans="1:17" x14ac:dyDescent="0.25">
      <c r="A28" s="5">
        <f t="shared" si="1"/>
        <v>26</v>
      </c>
      <c r="B28" s="11" t="s">
        <v>17</v>
      </c>
      <c r="C28" s="12" t="e">
        <f>IF(#REF!&gt;0,"Перевыставлено",IF(#REF!&gt;0,[1]Списки!$B$36,IF(#REF!&gt;0,[1]Списки!$B$35,IF([1]постпродажное_обслуживание!S28&gt;0,[1]Списки!$B$34,IF([1]постпродажное_обслуживание!P28&gt;0,[1]Списки!$B$33,"")))))</f>
        <v>#REF!</v>
      </c>
      <c r="D28" s="8" t="str">
        <f>HYPERLINK([1]Списки!V29,[1]Списки!U29)</f>
        <v>Я-01-847</v>
      </c>
      <c r="E28" s="11">
        <f>IF(Таблица5[[#This Row],[номер]]="","",INDEX([1]!Таблица7[дата],MATCH([1]постпродажное_обслуживание!$D28,[1]!Таблица7[номер],0)))</f>
        <v>42690</v>
      </c>
      <c r="F28" s="11" t="str">
        <f>IF(Таблица5[[#This Row],[дата]]="","",INDEX([1]!Таблица7[покупатель],MATCH([1]постпродажное_обслуживание!D28,[1]!Таблица7[номер],0)))</f>
        <v>Подшивалов Н.А. ; Подшивалова А.В</v>
      </c>
      <c r="G28" s="11" t="str">
        <f>IF(Таблица5[[#This Row],[покупатель]]="","",INDEX([1]!Таблица7[объект],MATCH([1]постпродажное_обслуживание!$D28,[1]!Таблица7[номер],0)))</f>
        <v>2-й Брагинский 7</v>
      </c>
      <c r="H28" s="13">
        <f>IF(Таблица5[[#This Row],[номер]]="","",INDEX([1]!Таблица7[стр. №],MATCH(Таблица5[[#This Row],[номер]],[1]!Таблица7[номер],0)))</f>
        <v>18</v>
      </c>
      <c r="I28" s="13">
        <f>IF(Таблица5[[#This Row],[номер]]="","",INDEX([1]!Таблица7[кв],MATCH([1]постпродажное_обслуживание!$D28,[1]!Таблица7[номер],0)))</f>
        <v>88</v>
      </c>
      <c r="J28" s="11">
        <f>IF(Таблица5[[#This Row],[квартира]]="","",INDEX([1]!Таблица7[планируемая дата исполения],MATCH([1]постпродажное_обслуживание!$D28,[1]!Таблица7[номер],0)))</f>
        <v>42700</v>
      </c>
      <c r="K28" s="14">
        <f ca="1">IF(Таблица5[[#This Row],[срок ответ]]="","",INDEX([1]!Таблица7[тек. просрочка],MATCH([1]постпродажное_обслуживание!$D28,[1]!Таблица7[номер],0)))</f>
        <v>86</v>
      </c>
      <c r="L28" s="10"/>
      <c r="M28" s="10"/>
      <c r="N28" s="10"/>
      <c r="O28" s="10"/>
      <c r="P28" s="15">
        <v>42698</v>
      </c>
      <c r="Q28" s="11"/>
    </row>
    <row r="29" spans="1:17" x14ac:dyDescent="0.25">
      <c r="A29" s="5">
        <f t="shared" si="1"/>
        <v>27</v>
      </c>
      <c r="B29" s="11"/>
      <c r="C29" s="12" t="e">
        <f>IF(#REF!&gt;0,"Перевыставлено",IF(#REF!&gt;0,[1]Списки!$B$36,IF(#REF!&gt;0,[1]Списки!$B$35,IF([1]постпродажное_обслуживание!S29&gt;0,[1]Списки!$B$34,IF([1]постпродажное_обслуживание!P29&gt;0,[1]Списки!$B$33,"")))))</f>
        <v>#REF!</v>
      </c>
      <c r="D29" s="8" t="str">
        <f>HYPERLINK([1]Списки!V30,[1]Списки!U30)</f>
        <v>Я-01-846</v>
      </c>
      <c r="E29" s="11">
        <f>IF(Таблица5[[#This Row],[номер]]="","",INDEX([1]!Таблица7[дата],MATCH([1]постпродажное_обслуживание!$D29,[1]!Таблица7[номер],0)))</f>
        <v>42690</v>
      </c>
      <c r="F29" s="11" t="str">
        <f>IF(Таблица5[[#This Row],[дата]]="","",INDEX([1]!Таблица7[покупатель],MATCH([1]постпродажное_обслуживание!D29,[1]!Таблица7[номер],0)))</f>
        <v>Трофимова Н.А.</v>
      </c>
      <c r="G29" s="11" t="str">
        <f>IF(Таблица5[[#This Row],[покупатель]]="","",INDEX([1]!Таблица7[объект],MATCH([1]постпродажное_обслуживание!$D29,[1]!Таблица7[номер],0)))</f>
        <v>2-й Брагинский 7</v>
      </c>
      <c r="H29" s="13">
        <f>IF(Таблица5[[#This Row],[номер]]="","",INDEX([1]!Таблица7[стр. №],MATCH(Таблица5[[#This Row],[номер]],[1]!Таблица7[номер],0)))</f>
        <v>18</v>
      </c>
      <c r="I29" s="13">
        <f>IF(Таблица5[[#This Row],[номер]]="","",INDEX([1]!Таблица7[кв],MATCH([1]постпродажное_обслуживание!$D29,[1]!Таблица7[номер],0)))</f>
        <v>328</v>
      </c>
      <c r="J29" s="11">
        <f>IF(Таблица5[[#This Row],[квартира]]="","",INDEX([1]!Таблица7[планируемая дата исполения],MATCH([1]постпродажное_обслуживание!$D29,[1]!Таблица7[номер],0)))</f>
        <v>42700</v>
      </c>
      <c r="K29" s="14">
        <f ca="1">IF(Таблица5[[#This Row],[срок ответ]]="","",INDEX([1]!Таблица7[тек. просрочка],MATCH([1]постпродажное_обслуживание!$D29,[1]!Таблица7[номер],0)))</f>
        <v>86</v>
      </c>
      <c r="L29" s="10"/>
      <c r="M29" s="10"/>
      <c r="N29" s="10"/>
      <c r="O29" s="10"/>
      <c r="P29" s="15">
        <v>42698</v>
      </c>
      <c r="Q29" s="11"/>
    </row>
    <row r="30" spans="1:17" x14ac:dyDescent="0.25">
      <c r="A30" s="5">
        <f t="shared" si="1"/>
        <v>28</v>
      </c>
      <c r="B30" s="11"/>
      <c r="C30" s="12" t="e">
        <f>IF(#REF!&gt;0,"Перевыставлено",IF(#REF!&gt;0,[1]Списки!$B$36,IF(#REF!&gt;0,[1]Списки!$B$35,IF([1]постпродажное_обслуживание!S30&gt;0,[1]Списки!$B$34,IF([1]постпродажное_обслуживание!P30&gt;0,[1]Списки!$B$33,"")))))</f>
        <v>#REF!</v>
      </c>
      <c r="D30" s="8" t="str">
        <f>HYPERLINK([1]Списки!V31,[1]Списки!U31)</f>
        <v>Я-01-855</v>
      </c>
      <c r="E30" s="11">
        <f>IF(Таблица5[[#This Row],[номер]]="","",INDEX([1]!Таблица7[дата],MATCH([1]постпродажное_обслуживание!$D30,[1]!Таблица7[номер],0)))</f>
        <v>42692</v>
      </c>
      <c r="F30" s="11" t="str">
        <f>IF(Таблица5[[#This Row],[дата]]="","",INDEX([1]!Таблица7[покупатель],MATCH([1]постпродажное_обслуживание!D30,[1]!Таблица7[номер],0)))</f>
        <v>Петрова Н.А.</v>
      </c>
      <c r="G30" s="11" t="str">
        <f>IF(Таблица5[[#This Row],[покупатель]]="","",INDEX([1]!Таблица7[объект],MATCH([1]постпродажное_обслуживание!$D30,[1]!Таблица7[номер],0)))</f>
        <v>2-й Брагинский 7</v>
      </c>
      <c r="H30" s="13">
        <f>IF(Таблица5[[#This Row],[номер]]="","",INDEX([1]!Таблица7[стр. №],MATCH(Таблица5[[#This Row],[номер]],[1]!Таблица7[номер],0)))</f>
        <v>18</v>
      </c>
      <c r="I30" s="14">
        <f>IF(Таблица5[[#This Row],[номер]]="","",INDEX([1]!Таблица7[кв],MATCH([1]постпродажное_обслуживание!$D30,[1]!Таблица7[номер],0)))</f>
        <v>9</v>
      </c>
      <c r="J30" s="11">
        <f>IF(Таблица5[[#This Row],[квартира]]="","",INDEX([1]!Таблица7[планируемая дата исполения],MATCH([1]постпродажное_обслуживание!$D30,[1]!Таблица7[номер],0)))</f>
        <v>42702</v>
      </c>
      <c r="K30" s="14">
        <f ca="1">IF(Таблица5[[#This Row],[срок ответ]]="","",INDEX([1]!Таблица7[тек. просрочка],MATCH([1]постпродажное_обслуживание!$D30,[1]!Таблица7[номер],0)))</f>
        <v>84</v>
      </c>
      <c r="L30" s="10"/>
      <c r="M30" s="10"/>
      <c r="N30" s="10"/>
      <c r="O30" s="10"/>
      <c r="P30" s="15">
        <v>42698</v>
      </c>
      <c r="Q30" s="11"/>
    </row>
    <row r="31" spans="1:17" x14ac:dyDescent="0.25">
      <c r="A31" s="5">
        <f t="shared" si="1"/>
        <v>29</v>
      </c>
      <c r="B31" s="11"/>
      <c r="C31" s="12" t="e">
        <f>IF(#REF!&gt;0,"Перевыставлено",IF(#REF!&gt;0,[1]Списки!$B$36,IF(#REF!&gt;0,[1]Списки!$B$35,IF([1]постпродажное_обслуживание!S31&gt;0,[1]Списки!$B$34,IF([1]постпродажное_обслуживание!P31&gt;0,[1]Списки!$B$33,"")))))</f>
        <v>#REF!</v>
      </c>
      <c r="D31" s="8" t="str">
        <f>HYPERLINK([1]Списки!V32,[1]Списки!U32)</f>
        <v>Я-01-860</v>
      </c>
      <c r="E31" s="11">
        <f>IF(Таблица5[[#This Row],[номер]]="","",INDEX([1]!Таблица7[дата],MATCH([1]постпродажное_обслуживание!$D31,[1]!Таблица7[номер],0)))</f>
        <v>42692</v>
      </c>
      <c r="F31" s="11" t="str">
        <f>IF(Таблица5[[#This Row],[дата]]="","",INDEX([1]!Таблица7[покупатель],MATCH([1]постпродажное_обслуживание!D31,[1]!Таблица7[номер],0)))</f>
        <v>Бедрина М.В.</v>
      </c>
      <c r="G31" s="11" t="str">
        <f>IF(Таблица5[[#This Row],[покупатель]]="","",INDEX([1]!Таблица7[объект],MATCH([1]постпродажное_обслуживание!$D31,[1]!Таблица7[номер],0)))</f>
        <v>2-й Брагинский 7</v>
      </c>
      <c r="H31" s="13">
        <f>IF(Таблица5[[#This Row],[номер]]="","",INDEX([1]!Таблица7[стр. №],MATCH(Таблица5[[#This Row],[номер]],[1]!Таблица7[номер],0)))</f>
        <v>18</v>
      </c>
      <c r="I31" s="14">
        <f>IF(Таблица5[[#This Row],[номер]]="","",INDEX([1]!Таблица7[кв],MATCH([1]постпродажное_обслуживание!$D31,[1]!Таблица7[номер],0)))</f>
        <v>94</v>
      </c>
      <c r="J31" s="11">
        <f>IF(Таблица5[[#This Row],[квартира]]="","",INDEX([1]!Таблица7[планируемая дата исполения],MATCH([1]постпродажное_обслуживание!$D31,[1]!Таблица7[номер],0)))</f>
        <v>42702</v>
      </c>
      <c r="K31" s="14">
        <f ca="1">IF(Таблица5[[#This Row],[срок ответ]]="","",INDEX([1]!Таблица7[тек. просрочка],MATCH([1]постпродажное_обслуживание!$D31,[1]!Таблица7[номер],0)))</f>
        <v>84</v>
      </c>
      <c r="L31" s="10"/>
      <c r="M31" s="10"/>
      <c r="N31" s="10"/>
      <c r="O31" s="10"/>
      <c r="P31" s="15">
        <v>42698</v>
      </c>
      <c r="Q31" s="11"/>
    </row>
    <row r="32" spans="1:17" x14ac:dyDescent="0.25">
      <c r="A32" s="5">
        <f t="shared" si="1"/>
        <v>30</v>
      </c>
      <c r="B32" s="11"/>
      <c r="C32" s="12" t="e">
        <f>IF(#REF!&gt;0,"Перевыставлено",IF(#REF!&gt;0,[1]Списки!$B$36,IF(#REF!&gt;0,[1]Списки!$B$35,IF([1]постпродажное_обслуживание!S32&gt;0,[1]Списки!$B$34,IF([1]постпродажное_обслуживание!P32&gt;0,[1]Списки!$B$33,"")))))</f>
        <v>#REF!</v>
      </c>
      <c r="D32" s="8" t="str">
        <f>HYPERLINK([1]Списки!V33,[1]Списки!U33)</f>
        <v>Я-01-859</v>
      </c>
      <c r="E32" s="11">
        <f>IF(Таблица5[[#This Row],[номер]]="","",INDEX([1]!Таблица7[дата],MATCH([1]постпродажное_обслуживание!$D32,[1]!Таблица7[номер],0)))</f>
        <v>42692</v>
      </c>
      <c r="F32" s="11" t="str">
        <f>IF(Таблица5[[#This Row],[дата]]="","",INDEX([1]!Таблица7[покупатель],MATCH([1]постпродажное_обслуживание!D32,[1]!Таблица7[номер],0)))</f>
        <v>Бедрина М.В.</v>
      </c>
      <c r="G32" s="11" t="str">
        <f>IF(Таблица5[[#This Row],[покупатель]]="","",INDEX([1]!Таблица7[объект],MATCH([1]постпродажное_обслуживание!$D32,[1]!Таблица7[номер],0)))</f>
        <v>2-й Брагинский 7</v>
      </c>
      <c r="H32" s="13">
        <f>IF(Таблица5[[#This Row],[номер]]="","",INDEX([1]!Таблица7[стр. №],MATCH(Таблица5[[#This Row],[номер]],[1]!Таблица7[номер],0)))</f>
        <v>18</v>
      </c>
      <c r="I32" s="14">
        <f>IF(Таблица5[[#This Row],[номер]]="","",INDEX([1]!Таблица7[кв],MATCH([1]постпродажное_обслуживание!$D32,[1]!Таблица7[номер],0)))</f>
        <v>94</v>
      </c>
      <c r="J32" s="11">
        <f>IF(Таблица5[[#This Row],[квартира]]="","",INDEX([1]!Таблица7[планируемая дата исполения],MATCH([1]постпродажное_обслуживание!$D32,[1]!Таблица7[номер],0)))</f>
        <v>42702</v>
      </c>
      <c r="K32" s="14">
        <f ca="1">IF(Таблица5[[#This Row],[срок ответ]]="","",INDEX([1]!Таблица7[тек. просрочка],MATCH([1]постпродажное_обслуживание!$D32,[1]!Таблица7[номер],0)))</f>
        <v>84</v>
      </c>
      <c r="L32" s="10"/>
      <c r="M32" s="10"/>
      <c r="N32" s="10"/>
      <c r="O32" s="10"/>
      <c r="P32" s="15">
        <v>42698</v>
      </c>
      <c r="Q32" s="11"/>
    </row>
    <row r="33" spans="1:17" x14ac:dyDescent="0.25">
      <c r="A33" s="5">
        <f t="shared" si="1"/>
        <v>31</v>
      </c>
      <c r="B33" s="11"/>
      <c r="C33" s="12" t="e">
        <f>IF(#REF!&gt;0,"Перевыставлено",IF(#REF!&gt;0,[1]Списки!$B$36,IF(#REF!&gt;0,[1]Списки!$B$35,IF([1]постпродажное_обслуживание!S33&gt;0,[1]Списки!$B$34,IF([1]постпродажное_обслуживание!P33&gt;0,[1]Списки!$B$33,"")))))</f>
        <v>#REF!</v>
      </c>
      <c r="D33" s="8" t="str">
        <f>HYPERLINK([1]Списки!V34,[1]Списки!U34)</f>
        <v>Я-01-848</v>
      </c>
      <c r="E33" s="11">
        <f>IF(Таблица5[[#This Row],[номер]]="","",INDEX([1]!Таблица7[дата],MATCH([1]постпродажное_обслуживание!$D33,[1]!Таблица7[номер],0)))</f>
        <v>42691</v>
      </c>
      <c r="F33" s="11" t="str">
        <f>IF(Таблица5[[#This Row],[дата]]="","",INDEX([1]!Таблица7[покупатель],MATCH([1]постпродажное_обслуживание!D33,[1]!Таблица7[номер],0)))</f>
        <v>Артюх Н.В.</v>
      </c>
      <c r="G33" s="11" t="str">
        <f>IF(Таблица5[[#This Row],[покупатель]]="","",INDEX([1]!Таблица7[объект],MATCH([1]постпродажное_обслуживание!$D33,[1]!Таблица7[номер],0)))</f>
        <v>2-й Брагинский 10</v>
      </c>
      <c r="H33" s="13">
        <f>IF(Таблица5[[#This Row],[номер]]="","",INDEX([1]!Таблица7[стр. №],MATCH(Таблица5[[#This Row],[номер]],[1]!Таблица7[номер],0)))</f>
        <v>12</v>
      </c>
      <c r="I33" s="14">
        <f>IF(Таблица5[[#This Row],[номер]]="","",INDEX([1]!Таблица7[кв],MATCH([1]постпродажное_обслуживание!$D33,[1]!Таблица7[номер],0)))</f>
        <v>285</v>
      </c>
      <c r="J33" s="11">
        <f>IF(Таблица5[[#This Row],[квартира]]="","",INDEX([1]!Таблица7[планируемая дата исполения],MATCH([1]постпродажное_обслуживание!$D33,[1]!Таблица7[номер],0)))</f>
        <v>42701</v>
      </c>
      <c r="K33" s="14">
        <f ca="1">IF(Таблица5[[#This Row],[срок ответ]]="","",INDEX([1]!Таблица7[тек. просрочка],MATCH([1]постпродажное_обслуживание!$D33,[1]!Таблица7[номер],0)))</f>
        <v>85</v>
      </c>
      <c r="L33" s="10"/>
      <c r="M33" s="10"/>
      <c r="N33" s="10"/>
      <c r="O33" s="10"/>
      <c r="P33" s="15">
        <v>42698</v>
      </c>
      <c r="Q33" s="11"/>
    </row>
    <row r="34" spans="1:17" x14ac:dyDescent="0.25">
      <c r="A34" s="5">
        <f t="shared" si="1"/>
        <v>32</v>
      </c>
      <c r="B34" s="11"/>
      <c r="C34" s="12" t="e">
        <f>IF(#REF!&gt;0,"Перевыставлено",IF(#REF!&gt;0,[1]Списки!$B$36,IF(#REF!&gt;0,[1]Списки!$B$35,IF([1]постпродажное_обслуживание!S34&gt;0,[1]Списки!$B$34,IF([1]постпродажное_обслуживание!P34&gt;0,[1]Списки!$B$33,"")))))</f>
        <v>#REF!</v>
      </c>
      <c r="D34" s="8" t="str">
        <f>HYPERLINK([1]Списки!V35,[1]Списки!U35)</f>
        <v>Я-01-864</v>
      </c>
      <c r="E34" s="11">
        <f>IF(Таблица5[[#This Row],[номер]]="","",INDEX([1]!Таблица7[дата],MATCH([1]постпродажное_обслуживание!$D34,[1]!Таблица7[номер],0)))</f>
        <v>42696</v>
      </c>
      <c r="F34" s="11" t="str">
        <f>IF(Таблица5[[#This Row],[дата]]="","",INDEX([1]!Таблица7[покупатель],MATCH([1]постпродажное_обслуживание!D34,[1]!Таблица7[номер],0)))</f>
        <v>Матвеева Л.И.</v>
      </c>
      <c r="G34" s="11" t="str">
        <f>IF(Таблица5[[#This Row],[покупатель]]="","",INDEX([1]!Таблица7[объект],MATCH([1]постпродажное_обслуживание!$D34,[1]!Таблица7[номер],0)))</f>
        <v>2-й Брагинский 7</v>
      </c>
      <c r="H34" s="13">
        <f>IF(Таблица5[[#This Row],[номер]]="","",INDEX([1]!Таблица7[стр. №],MATCH(Таблица5[[#This Row],[номер]],[1]!Таблица7[номер],0)))</f>
        <v>18</v>
      </c>
      <c r="I34" s="14">
        <f>IF(Таблица5[[#This Row],[номер]]="","",INDEX([1]!Таблица7[кв],MATCH([1]постпродажное_обслуживание!$D34,[1]!Таблица7[номер],0)))</f>
        <v>68</v>
      </c>
      <c r="J34" s="11">
        <f>IF(Таблица5[[#This Row],[квартира]]="","",INDEX([1]!Таблица7[планируемая дата исполения],MATCH([1]постпродажное_обслуживание!$D34,[1]!Таблица7[номер],0)))</f>
        <v>42706</v>
      </c>
      <c r="K34" s="14">
        <f ca="1">IF(Таблица5[[#This Row],[срок ответ]]="","",INDEX([1]!Таблица7[тек. просрочка],MATCH([1]постпродажное_обслуживание!$D34,[1]!Таблица7[номер],0)))</f>
        <v>80</v>
      </c>
      <c r="L34" s="10"/>
      <c r="M34" s="10"/>
      <c r="N34" s="10"/>
      <c r="O34" s="10"/>
      <c r="P34" s="15">
        <v>42698</v>
      </c>
      <c r="Q34" s="11"/>
    </row>
    <row r="35" spans="1:17" x14ac:dyDescent="0.25">
      <c r="A35" s="5">
        <f t="shared" si="1"/>
        <v>33</v>
      </c>
      <c r="B35" s="11"/>
      <c r="C35" s="12" t="e">
        <f>IF(#REF!&gt;0,"Перевыставлено",IF(#REF!&gt;0,[1]Списки!$B$36,IF(#REF!&gt;0,[1]Списки!$B$35,IF([1]постпродажное_обслуживание!S35&gt;0,[1]Списки!$B$34,IF([1]постпродажное_обслуживание!P35&gt;0,[1]Списки!$B$33,"")))))</f>
        <v>#REF!</v>
      </c>
      <c r="D35" s="8" t="str">
        <f>HYPERLINK([1]Списки!V36,[1]Списки!U36)</f>
        <v>Я-01-863</v>
      </c>
      <c r="E35" s="11">
        <f>IF(Таблица5[[#This Row],[номер]]="","",INDEX([1]!Таблица7[дата],MATCH([1]постпродажное_обслуживание!$D35,[1]!Таблица7[номер],0)))</f>
        <v>42695</v>
      </c>
      <c r="F35" s="11" t="str">
        <f>IF(Таблица5[[#This Row],[дата]]="","",INDEX([1]!Таблица7[покупатель],MATCH([1]постпродажное_обслуживание!D35,[1]!Таблица7[номер],0)))</f>
        <v>Снятков М.В. ; Тергаева Е.С.</v>
      </c>
      <c r="G35" s="11" t="str">
        <f>IF(Таблица5[[#This Row],[покупатель]]="","",INDEX([1]!Таблица7[объект],MATCH([1]постпродажное_обслуживание!$D35,[1]!Таблица7[номер],0)))</f>
        <v>2-й Брагинский 10</v>
      </c>
      <c r="H35" s="13">
        <f>IF(Таблица5[[#This Row],[номер]]="","",INDEX([1]!Таблица7[стр. №],MATCH(Таблица5[[#This Row],[номер]],[1]!Таблица7[номер],0)))</f>
        <v>12</v>
      </c>
      <c r="I35" s="14">
        <f>IF(Таблица5[[#This Row],[номер]]="","",INDEX([1]!Таблица7[кв],MATCH([1]постпродажное_обслуживание!$D35,[1]!Таблица7[номер],0)))</f>
        <v>346</v>
      </c>
      <c r="J35" s="11">
        <f>IF(Таблица5[[#This Row],[квартира]]="","",INDEX([1]!Таблица7[планируемая дата исполения],MATCH([1]постпродажное_обслуживание!$D35,[1]!Таблица7[номер],0)))</f>
        <v>42705</v>
      </c>
      <c r="K35" s="14">
        <f ca="1">IF(Таблица5[[#This Row],[срок ответ]]="","",INDEX([1]!Таблица7[тек. просрочка],MATCH([1]постпродажное_обслуживание!$D35,[1]!Таблица7[номер],0)))</f>
        <v>81</v>
      </c>
      <c r="L35" s="10"/>
      <c r="M35" s="10"/>
      <c r="N35" s="10"/>
      <c r="O35" s="10"/>
      <c r="P35" s="15">
        <v>42698</v>
      </c>
      <c r="Q35" s="11"/>
    </row>
    <row r="36" spans="1:17" x14ac:dyDescent="0.25">
      <c r="A36" s="5">
        <f t="shared" si="1"/>
        <v>34</v>
      </c>
      <c r="B36" s="11"/>
      <c r="C36" s="12" t="e">
        <f>IF(#REF!&gt;0,"Перевыставлено",IF(#REF!&gt;0,[1]Списки!$B$36,IF(#REF!&gt;0,[1]Списки!$B$35,IF([1]постпродажное_обслуживание!S36&gt;0,[1]Списки!$B$34,IF([1]постпродажное_обслуживание!P36&gt;0,[1]Списки!$B$33,"")))))</f>
        <v>#REF!</v>
      </c>
      <c r="D36" s="8" t="str">
        <f>HYPERLINK([1]Списки!V37,[1]Списки!U37)</f>
        <v>Я-01-861</v>
      </c>
      <c r="E36" s="11">
        <f>IF(Таблица5[[#This Row],[номер]]="","",INDEX([1]!Таблица7[дата],MATCH([1]постпродажное_обслуживание!$D36,[1]!Таблица7[номер],0)))</f>
        <v>42695</v>
      </c>
      <c r="F36" s="11" t="str">
        <f>IF(Таблица5[[#This Row],[дата]]="","",INDEX([1]!Таблица7[покупатель],MATCH([1]постпродажное_обслуживание!D36,[1]!Таблица7[номер],0)))</f>
        <v>Белугин В.О.</v>
      </c>
      <c r="G36" s="11" t="str">
        <f>IF(Таблица5[[#This Row],[покупатель]]="","",INDEX([1]!Таблица7[объект],MATCH([1]постпродажное_обслуживание!$D36,[1]!Таблица7[номер],0)))</f>
        <v>2-й Брагинский 7</v>
      </c>
      <c r="H36" s="13">
        <f>IF(Таблица5[[#This Row],[номер]]="","",INDEX([1]!Таблица7[стр. №],MATCH(Таблица5[[#This Row],[номер]],[1]!Таблица7[номер],0)))</f>
        <v>18</v>
      </c>
      <c r="I36" s="14">
        <f>IF(Таблица5[[#This Row],[номер]]="","",INDEX([1]!Таблица7[кв],MATCH([1]постпродажное_обслуживание!$D36,[1]!Таблица7[номер],0)))</f>
        <v>161</v>
      </c>
      <c r="J36" s="11">
        <f>IF(Таблица5[[#This Row],[квартира]]="","",INDEX([1]!Таблица7[планируемая дата исполения],MATCH([1]постпродажное_обслуживание!$D36,[1]!Таблица7[номер],0)))</f>
        <v>42705</v>
      </c>
      <c r="K36" s="14">
        <f ca="1">IF(Таблица5[[#This Row],[срок ответ]]="","",INDEX([1]!Таблица7[тек. просрочка],MATCH([1]постпродажное_обслуживание!$D36,[1]!Таблица7[номер],0)))</f>
        <v>81</v>
      </c>
      <c r="L36" s="10"/>
      <c r="M36" s="10"/>
      <c r="N36" s="10"/>
      <c r="O36" s="10"/>
      <c r="P36" s="15">
        <v>42698</v>
      </c>
      <c r="Q36" s="11"/>
    </row>
    <row r="37" spans="1:17" x14ac:dyDescent="0.25">
      <c r="A37" s="5">
        <f t="shared" si="1"/>
        <v>35</v>
      </c>
      <c r="B37" s="11"/>
      <c r="C37" s="12" t="e">
        <f>IF(#REF!&gt;0,"Перевыставлено",IF(#REF!&gt;0,[1]Списки!$B$36,IF(#REF!&gt;0,[1]Списки!$B$35,IF([1]постпродажное_обслуживание!S37&gt;0,[1]Списки!$B$34,IF([1]постпродажное_обслуживание!P37&gt;0,[1]Списки!$B$33,"")))))</f>
        <v>#REF!</v>
      </c>
      <c r="D37" s="8" t="str">
        <f>HYPERLINK([1]Списки!V38,[1]Списки!U38)</f>
        <v>Я-01-880</v>
      </c>
      <c r="E37" s="11">
        <f>IF(Таблица5[[#This Row],[номер]]="","",INDEX([1]!Таблица7[дата],MATCH([1]постпродажное_обслуживание!$D37,[1]!Таблица7[номер],0)))</f>
        <v>42696</v>
      </c>
      <c r="F37" s="11" t="str">
        <f>IF(Таблица5[[#This Row],[дата]]="","",INDEX([1]!Таблица7[покупатель],MATCH([1]постпродажное_обслуживание!D37,[1]!Таблица7[номер],0)))</f>
        <v>Хорев В.Б.</v>
      </c>
      <c r="G37" s="11" t="str">
        <f>IF(Таблица5[[#This Row],[покупатель]]="","",INDEX([1]!Таблица7[объект],MATCH([1]постпродажное_обслуживание!$D37,[1]!Таблица7[номер],0)))</f>
        <v>2-й Брагинский 7</v>
      </c>
      <c r="H37" s="13">
        <f>IF(Таблица5[[#This Row],[номер]]="","",INDEX([1]!Таблица7[стр. №],MATCH(Таблица5[[#This Row],[номер]],[1]!Таблица7[номер],0)))</f>
        <v>18</v>
      </c>
      <c r="I37" s="14">
        <f>IF(Таблица5[[#This Row],[номер]]="","",INDEX([1]!Таблица7[кв],MATCH([1]постпродажное_обслуживание!$D37,[1]!Таблица7[номер],0)))</f>
        <v>115</v>
      </c>
      <c r="J37" s="11">
        <f>IF(Таблица5[[#This Row],[квартира]]="","",INDEX([1]!Таблица7[планируемая дата исполения],MATCH([1]постпродажное_обслуживание!$D37,[1]!Таблица7[номер],0)))</f>
        <v>42706</v>
      </c>
      <c r="K37" s="14">
        <f ca="1">IF(Таблица5[[#This Row],[срок ответ]]="","",INDEX([1]!Таблица7[тек. просрочка],MATCH([1]постпродажное_обслуживание!$D37,[1]!Таблица7[номер],0)))</f>
        <v>80</v>
      </c>
      <c r="L37" s="10"/>
      <c r="M37" s="10"/>
      <c r="N37" s="10"/>
      <c r="O37" s="10"/>
      <c r="P37" s="15">
        <v>42698</v>
      </c>
      <c r="Q37" s="11"/>
    </row>
    <row r="38" spans="1:17" x14ac:dyDescent="0.25">
      <c r="A38" s="5">
        <f t="shared" si="1"/>
        <v>36</v>
      </c>
      <c r="B38" s="11"/>
      <c r="C38" s="12" t="e">
        <f>IF(#REF!&gt;0,"Перевыставлено",IF(#REF!&gt;0,[1]Списки!$B$36,IF(#REF!&gt;0,[1]Списки!$B$35,IF([1]постпродажное_обслуживание!S38&gt;0,[1]Списки!$B$34,IF([1]постпродажное_обслуживание!P38&gt;0,[1]Списки!$B$33,"")))))</f>
        <v>#REF!</v>
      </c>
      <c r="D38" s="8" t="str">
        <f>HYPERLINK([1]Списки!V39,[1]Списки!U39)</f>
        <v>Я-01-727</v>
      </c>
      <c r="E38" s="11">
        <f>IF(Таблица5[[#This Row],[номер]]="","",INDEX([1]!Таблица7[дата],MATCH([1]постпродажное_обслуживание!$D38,[1]!Таблица7[номер],0)))</f>
        <v>42657</v>
      </c>
      <c r="F38" s="11" t="str">
        <f>IF(Таблица5[[#This Row],[дата]]="","",INDEX([1]!Таблица7[покупатель],MATCH([1]постпродажное_обслуживание!D38,[1]!Таблица7[номер],0)))</f>
        <v>Матвеева Л.И.</v>
      </c>
      <c r="G38" s="11" t="str">
        <f>IF(Таблица5[[#This Row],[покупатель]]="","",INDEX([1]!Таблица7[объект],MATCH([1]постпродажное_обслуживание!$D38,[1]!Таблица7[номер],0)))</f>
        <v>2-й Брагинский 8</v>
      </c>
      <c r="H38" s="13">
        <f>IF(Таблица5[[#This Row],[номер]]="","",INDEX([1]!Таблица7[стр. №],MATCH(Таблица5[[#This Row],[номер]],[1]!Таблица7[номер],0)))</f>
        <v>13</v>
      </c>
      <c r="I38" s="14">
        <f>IF(Таблица5[[#This Row],[номер]]="","",INDEX([1]!Таблица7[кв],MATCH([1]постпродажное_обслуживание!$D38,[1]!Таблица7[номер],0)))</f>
        <v>68</v>
      </c>
      <c r="J38" s="11">
        <f>IF(Таблица5[[#This Row],[квартира]]="","",INDEX([1]!Таблица7[планируемая дата исполения],MATCH([1]постпродажное_обслуживание!$D38,[1]!Таблица7[номер],0)))</f>
        <v>42667</v>
      </c>
      <c r="K38" s="14">
        <f ca="1">IF(Таблица5[[#This Row],[срок ответ]]="","",INDEX([1]!Таблица7[тек. просрочка],MATCH([1]постпродажное_обслуживание!$D38,[1]!Таблица7[номер],0)))</f>
        <v>119</v>
      </c>
      <c r="L38" s="10"/>
      <c r="M38" s="10"/>
      <c r="N38" s="10"/>
      <c r="O38" s="10"/>
      <c r="P38" s="15">
        <v>42685</v>
      </c>
      <c r="Q38" s="11"/>
    </row>
    <row r="39" spans="1:17" x14ac:dyDescent="0.25">
      <c r="A39" s="5">
        <f t="shared" si="1"/>
        <v>37</v>
      </c>
      <c r="B39" s="11"/>
      <c r="C39" s="12" t="e">
        <f>IF(#REF!&gt;0,"Перевыставлено",IF(#REF!&gt;0,[1]Списки!$B$36,IF(#REF!&gt;0,[1]Списки!$B$35,IF([1]постпродажное_обслуживание!S39&gt;0,[1]Списки!$B$34,IF([1]постпродажное_обслуживание!P39&gt;0,[1]Списки!$B$33,"")))))</f>
        <v>#REF!</v>
      </c>
      <c r="D39" s="8" t="str">
        <f>HYPERLINK([1]Списки!V40,[1]Списки!U40)</f>
        <v>Я-01-815</v>
      </c>
      <c r="E39" s="11">
        <f>IF(Таблица5[[#This Row],[номер]]="","",INDEX([1]!Таблица7[дата],MATCH([1]постпродажное_обслуживание!$D39,[1]!Таблица7[номер],0)))</f>
        <v>42682</v>
      </c>
      <c r="F39" s="11" t="str">
        <f>IF(Таблица5[[#This Row],[дата]]="","",INDEX([1]!Таблица7[покупатель],MATCH([1]постпродажное_обслуживание!D39,[1]!Таблица7[номер],0)))</f>
        <v>Силуянов Н.Б.</v>
      </c>
      <c r="G39" s="11" t="str">
        <f>IF(Таблица5[[#This Row],[покупатель]]="","",INDEX([1]!Таблица7[объект],MATCH([1]постпродажное_обслуживание!$D39,[1]!Таблица7[номер],0)))</f>
        <v>2-й Брагинский 10</v>
      </c>
      <c r="H39" s="13">
        <f>IF(Таблица5[[#This Row],[номер]]="","",INDEX([1]!Таблица7[стр. №],MATCH(Таблица5[[#This Row],[номер]],[1]!Таблица7[номер],0)))</f>
        <v>12</v>
      </c>
      <c r="I39" s="13">
        <f>IF(Таблица5[[#This Row],[номер]]="","",INDEX([1]!Таблица7[кв],MATCH([1]постпродажное_обслуживание!$D39,[1]!Таблица7[номер],0)))</f>
        <v>76</v>
      </c>
      <c r="J39" s="11">
        <f>IF(Таблица5[[#This Row],[квартира]]="","",INDEX([1]!Таблица7[планируемая дата исполения],MATCH([1]постпродажное_обслуживание!$D39,[1]!Таблица7[номер],0)))</f>
        <v>42692</v>
      </c>
      <c r="K39" s="14">
        <f ca="1">IF(Таблица5[[#This Row],[срок ответ]]="","",INDEX([1]!Таблица7[тек. просрочка],MATCH([1]постпродажное_обслуживание!$D39,[1]!Таблица7[номер],0)))</f>
        <v>94</v>
      </c>
      <c r="L39" s="10"/>
      <c r="M39" s="10"/>
      <c r="N39" s="10"/>
      <c r="O39" s="10"/>
      <c r="P39" s="15">
        <v>42698</v>
      </c>
      <c r="Q39" s="11"/>
    </row>
    <row r="40" spans="1:17" x14ac:dyDescent="0.25">
      <c r="A40" s="5">
        <f t="shared" si="1"/>
        <v>38</v>
      </c>
      <c r="B40" s="11"/>
      <c r="C40" s="12" t="e">
        <f>IF(#REF!&gt;0,"Перевыставлено",IF(#REF!&gt;0,[1]Списки!$B$36,IF(#REF!&gt;0,[1]Списки!$B$35,IF([1]постпродажное_обслуживание!S40&gt;0,[1]Списки!$B$34,IF([1]постпродажное_обслуживание!P40&gt;0,[1]Списки!$B$33,"")))))</f>
        <v>#REF!</v>
      </c>
      <c r="D40" s="8" t="str">
        <f>HYPERLINK([1]Списки!V41,[1]Списки!U41)</f>
        <v>Я-01-882</v>
      </c>
      <c r="E40" s="11">
        <f>IF(Таблица5[[#This Row],[номер]]="","",INDEX([1]!Таблица7[дата],MATCH([1]постпродажное_обслуживание!$D40,[1]!Таблица7[номер],0)))</f>
        <v>42697</v>
      </c>
      <c r="F40" s="11" t="str">
        <f>IF(Таблица5[[#This Row],[дата]]="","",INDEX([1]!Таблица7[покупатель],MATCH([1]постпродажное_обслуживание!D40,[1]!Таблица7[номер],0)))</f>
        <v>Рабцун Е.А.</v>
      </c>
      <c r="G40" s="11" t="str">
        <f>IF(Таблица5[[#This Row],[покупатель]]="","",INDEX([1]!Таблица7[объект],MATCH([1]постпродажное_обслуживание!$D40,[1]!Таблица7[номер],0)))</f>
        <v>2-й Брагинский 8</v>
      </c>
      <c r="H40" s="13">
        <f>IF(Таблица5[[#This Row],[номер]]="","",INDEX([1]!Таблица7[стр. №],MATCH(Таблица5[[#This Row],[номер]],[1]!Таблица7[номер],0)))</f>
        <v>13</v>
      </c>
      <c r="I40" s="14">
        <f>IF(Таблица5[[#This Row],[номер]]="","",INDEX([1]!Таблица7[кв],MATCH([1]постпродажное_обслуживание!$D40,[1]!Таблица7[номер],0)))</f>
        <v>8</v>
      </c>
      <c r="J40" s="11">
        <f>IF(Таблица5[[#This Row],[квартира]]="","",INDEX([1]!Таблица7[планируемая дата исполения],MATCH([1]постпродажное_обслуживание!$D40,[1]!Таблица7[номер],0)))</f>
        <v>42707</v>
      </c>
      <c r="K40" s="14">
        <f ca="1">IF(Таблица5[[#This Row],[срок ответ]]="","",INDEX([1]!Таблица7[тек. просрочка],MATCH([1]постпродажное_обслуживание!$D40,[1]!Таблица7[номер],0)))</f>
        <v>79</v>
      </c>
      <c r="L40" s="10"/>
      <c r="M40" s="10"/>
      <c r="N40" s="10"/>
      <c r="O40" s="10"/>
      <c r="P40" s="15"/>
      <c r="Q40" s="11"/>
    </row>
    <row r="41" spans="1:17" x14ac:dyDescent="0.25">
      <c r="A41" s="5">
        <f t="shared" si="1"/>
        <v>39</v>
      </c>
      <c r="B41" s="11"/>
      <c r="C41" s="12" t="e">
        <f>IF(#REF!&gt;0,"Перевыставлено",IF(#REF!&gt;0,[1]Списки!$B$36,IF(#REF!&gt;0,[1]Списки!$B$35,IF([1]постпродажное_обслуживание!S41&gt;0,[1]Списки!$B$34,IF([1]постпродажное_обслуживание!P41&gt;0,[1]Списки!$B$33,"")))))</f>
        <v>#REF!</v>
      </c>
      <c r="D41" s="8" t="str">
        <f>HYPERLINK([1]Списки!V42,[1]Списки!U42)</f>
        <v>Я-01-895</v>
      </c>
      <c r="E41" s="11">
        <f>IF(Таблица5[[#This Row],[номер]]="","",INDEX([1]!Таблица7[дата],MATCH([1]постпродажное_обслуживание!$D41,[1]!Таблица7[номер],0)))</f>
        <v>42699</v>
      </c>
      <c r="F41" s="11" t="str">
        <f>IF(Таблица5[[#This Row],[дата]]="","",INDEX([1]!Таблица7[покупатель],MATCH([1]постпродажное_обслуживание!D41,[1]!Таблица7[номер],0)))</f>
        <v>Тригуб В.К.</v>
      </c>
      <c r="G41" s="11" t="str">
        <f>IF(Таблица5[[#This Row],[покупатель]]="","",INDEX([1]!Таблица7[объект],MATCH([1]постпродажное_обслуживание!$D41,[1]!Таблица7[номер],0)))</f>
        <v>2-й Брагинский 7</v>
      </c>
      <c r="H41" s="13">
        <f>IF(Таблица5[[#This Row],[номер]]="","",INDEX([1]!Таблица7[стр. №],MATCH(Таблица5[[#This Row],[номер]],[1]!Таблица7[номер],0)))</f>
        <v>18</v>
      </c>
      <c r="I41" s="14">
        <f>IF(Таблица5[[#This Row],[номер]]="","",INDEX([1]!Таблица7[кв],MATCH([1]постпродажное_обслуживание!$D41,[1]!Таблица7[номер],0)))</f>
        <v>157</v>
      </c>
      <c r="J41" s="11">
        <f>IF(Таблица5[[#This Row],[квартира]]="","",INDEX([1]!Таблица7[планируемая дата исполения],MATCH([1]постпродажное_обслуживание!$D41,[1]!Таблица7[номер],0)))</f>
        <v>42709</v>
      </c>
      <c r="K41" s="14">
        <f ca="1">IF(Таблица5[[#This Row],[срок ответ]]="","",INDEX([1]!Таблица7[тек. просрочка],MATCH([1]постпродажное_обслуживание!$D41,[1]!Таблица7[номер],0)))</f>
        <v>77</v>
      </c>
      <c r="L41" s="10"/>
      <c r="M41" s="10"/>
      <c r="N41" s="10"/>
      <c r="O41" s="10"/>
      <c r="P41" s="15">
        <v>42704</v>
      </c>
      <c r="Q41" s="11"/>
    </row>
    <row r="42" spans="1:17" x14ac:dyDescent="0.25">
      <c r="A42" s="5">
        <f t="shared" si="1"/>
        <v>40</v>
      </c>
      <c r="B42" s="11"/>
      <c r="C42" s="12" t="e">
        <f>IF(#REF!&gt;0,"Перевыставлено",IF(#REF!&gt;0,[1]Списки!$B$36,IF(#REF!&gt;0,[1]Списки!$B$35,IF([1]постпродажное_обслуживание!S42&gt;0,[1]Списки!$B$34,IF([1]постпродажное_обслуживание!P42&gt;0,[1]Списки!$B$33,"")))))</f>
        <v>#REF!</v>
      </c>
      <c r="D42" s="8" t="str">
        <f>HYPERLINK([1]Списки!V43,[1]Списки!U43)</f>
        <v xml:space="preserve">Я-01-890 </v>
      </c>
      <c r="E42" s="11">
        <f>IF(Таблица5[[#This Row],[номер]]="","",INDEX([1]!Таблица7[дата],MATCH([1]постпродажное_обслуживание!$D42,[1]!Таблица7[номер],0)))</f>
        <v>42699</v>
      </c>
      <c r="F42" s="11" t="str">
        <f>IF(Таблица5[[#This Row],[дата]]="","",INDEX([1]!Таблица7[покупатель],MATCH([1]постпродажное_обслуживание!D42,[1]!Таблица7[номер],0)))</f>
        <v>Аванесян Е.С.</v>
      </c>
      <c r="G42" s="11" t="str">
        <f>IF(Таблица5[[#This Row],[покупатель]]="","",INDEX([1]!Таблица7[объект],MATCH([1]постпродажное_обслуживание!$D42,[1]!Таблица7[номер],0)))</f>
        <v>2-й Брагинский 7</v>
      </c>
      <c r="H42" s="13">
        <f>IF(Таблица5[[#This Row],[номер]]="","",INDEX([1]!Таблица7[стр. №],MATCH(Таблица5[[#This Row],[номер]],[1]!Таблица7[номер],0)))</f>
        <v>18</v>
      </c>
      <c r="I42" s="19">
        <f>IF(Таблица5[[#This Row],[номер]]="","",INDEX([1]!Таблица7[кв],MATCH([1]постпродажное_обслуживание!$D42,[1]!Таблица7[номер],0)))</f>
        <v>307</v>
      </c>
      <c r="J42" s="11">
        <f>IF(Таблица5[[#This Row],[квартира]]="","",INDEX([1]!Таблица7[планируемая дата исполения],MATCH([1]постпродажное_обслуживание!$D42,[1]!Таблица7[номер],0)))</f>
        <v>42709</v>
      </c>
      <c r="K42" s="14">
        <f ca="1">IF(Таблица5[[#This Row],[срок ответ]]="","",INDEX([1]!Таблица7[тек. просрочка],MATCH([1]постпродажное_обслуживание!$D42,[1]!Таблица7[номер],0)))</f>
        <v>77</v>
      </c>
      <c r="L42" s="10"/>
      <c r="M42" s="10"/>
      <c r="N42" s="10"/>
      <c r="O42" s="10"/>
      <c r="P42" s="15">
        <v>42705</v>
      </c>
      <c r="Q42" s="11"/>
    </row>
    <row r="43" spans="1:17" x14ac:dyDescent="0.25">
      <c r="A43" s="5">
        <f t="shared" si="1"/>
        <v>41</v>
      </c>
      <c r="B43" s="11"/>
      <c r="C43" s="12" t="e">
        <f>IF(#REF!&gt;0,"Перевыставлено",IF(#REF!&gt;0,[1]Списки!$B$36,IF(#REF!&gt;0,[1]Списки!$B$35,IF([1]постпродажное_обслуживание!S43&gt;0,[1]Списки!$B$34,IF([1]постпродажное_обслуживание!P43&gt;0,[1]Списки!$B$33,"")))))</f>
        <v>#REF!</v>
      </c>
      <c r="D43" s="8" t="str">
        <f>HYPERLINK([1]Списки!V44,[1]Списки!U44)</f>
        <v>Я-01-889</v>
      </c>
      <c r="E43" s="11">
        <f>IF(Таблица5[[#This Row],[номер]]="","",INDEX([1]!Таблица7[дата],MATCH([1]постпродажное_обслуживание!$D43,[1]!Таблица7[номер],0)))</f>
        <v>42699</v>
      </c>
      <c r="F43" s="11" t="str">
        <f>IF(Таблица5[[#This Row],[дата]]="","",INDEX([1]!Таблица7[покупатель],MATCH([1]постпродажное_обслуживание!D43,[1]!Таблица7[номер],0)))</f>
        <v>Мороз О.Н.</v>
      </c>
      <c r="G43" s="11" t="str">
        <f>IF(Таблица5[[#This Row],[покупатель]]="","",INDEX([1]!Таблица7[объект],MATCH([1]постпродажное_обслуживание!$D43,[1]!Таблица7[номер],0)))</f>
        <v>2-й Брагинский 6</v>
      </c>
      <c r="H43" s="13">
        <f>IF(Таблица5[[#This Row],[номер]]="","",INDEX([1]!Таблица7[стр. №],MATCH(Таблица5[[#This Row],[номер]],[1]!Таблица7[номер],0)))</f>
        <v>14</v>
      </c>
      <c r="I43" s="14">
        <f>IF(Таблица5[[#This Row],[номер]]="","",INDEX([1]!Таблица7[кв],MATCH([1]постпродажное_обслуживание!$D43,[1]!Таблица7[номер],0)))</f>
        <v>59</v>
      </c>
      <c r="J43" s="11">
        <f>IF(Таблица5[[#This Row],[квартира]]="","",INDEX([1]!Таблица7[планируемая дата исполения],MATCH([1]постпродажное_обслуживание!$D43,[1]!Таблица7[номер],0)))</f>
        <v>42709</v>
      </c>
      <c r="K43" s="14">
        <f ca="1">IF(Таблица5[[#This Row],[срок ответ]]="","",INDEX([1]!Таблица7[тек. просрочка],MATCH([1]постпродажное_обслуживание!$D43,[1]!Таблица7[номер],0)))</f>
        <v>77</v>
      </c>
      <c r="L43" s="10"/>
      <c r="M43" s="10"/>
      <c r="N43" s="10"/>
      <c r="O43" s="10"/>
      <c r="P43" s="15">
        <v>42704</v>
      </c>
      <c r="Q43" s="11"/>
    </row>
    <row r="44" spans="1:17" x14ac:dyDescent="0.25">
      <c r="A44" s="5">
        <f t="shared" si="1"/>
        <v>42</v>
      </c>
      <c r="B44" s="11"/>
      <c r="C44" s="12" t="e">
        <f>IF(#REF!&gt;0,"Перевыставлено",IF(#REF!&gt;0,[1]Списки!$B$36,IF(#REF!&gt;0,[1]Списки!$B$35,IF([1]постпродажное_обслуживание!S44&gt;0,[1]Списки!$B$34,IF([1]постпродажное_обслуживание!P44&gt;0,[1]Списки!$B$33,"")))))</f>
        <v>#REF!</v>
      </c>
      <c r="D44" s="8" t="str">
        <f>HYPERLINK([1]Списки!V45,[1]Списки!U45)</f>
        <v>Я-01-888</v>
      </c>
      <c r="E44" s="11">
        <f>IF(Таблица5[[#This Row],[номер]]="","",INDEX([1]!Таблица7[дата],MATCH([1]постпродажное_обслуживание!$D44,[1]!Таблица7[номер],0)))</f>
        <v>42698</v>
      </c>
      <c r="F44" s="11" t="str">
        <f>IF(Таблица5[[#This Row],[дата]]="","",INDEX([1]!Таблица7[покупатель],MATCH([1]постпродажное_обслуживание!D44,[1]!Таблица7[номер],0)))</f>
        <v>Малкова Н.В.</v>
      </c>
      <c r="G44" s="11" t="str">
        <f>IF(Таблица5[[#This Row],[покупатель]]="","",INDEX([1]!Таблица7[объект],MATCH([1]постпродажное_обслуживание!$D44,[1]!Таблица7[номер],0)))</f>
        <v>2-й Брагинский 7</v>
      </c>
      <c r="H44" s="13">
        <f>IF(Таблица5[[#This Row],[номер]]="","",INDEX([1]!Таблица7[стр. №],MATCH(Таблица5[[#This Row],[номер]],[1]!Таблица7[номер],0)))</f>
        <v>18</v>
      </c>
      <c r="I44" s="19">
        <f>IF(Таблица5[[#This Row],[номер]]="","",INDEX([1]!Таблица7[кв],MATCH([1]постпродажное_обслуживание!$D44,[1]!Таблица7[номер],0)))</f>
        <v>127</v>
      </c>
      <c r="J44" s="11">
        <f>IF(Таблица5[[#This Row],[квартира]]="","",INDEX([1]!Таблица7[планируемая дата исполения],MATCH([1]постпродажное_обслуживание!$D44,[1]!Таблица7[номер],0)))</f>
        <v>42708</v>
      </c>
      <c r="K44" s="14">
        <f ca="1">IF(Таблица5[[#This Row],[срок ответ]]="","",INDEX([1]!Таблица7[тек. просрочка],MATCH([1]постпродажное_обслуживание!$D44,[1]!Таблица7[номер],0)))</f>
        <v>78</v>
      </c>
      <c r="L44" s="10"/>
      <c r="M44" s="10"/>
      <c r="N44" s="10"/>
      <c r="O44" s="10"/>
      <c r="P44" s="15">
        <v>42704</v>
      </c>
      <c r="Q44" s="11"/>
    </row>
    <row r="45" spans="1:17" x14ac:dyDescent="0.25">
      <c r="A45" s="5">
        <f t="shared" si="1"/>
        <v>43</v>
      </c>
      <c r="B45" s="11"/>
      <c r="C45" s="12" t="e">
        <f>IF(#REF!&gt;0,"Перевыставлено",IF(#REF!&gt;0,[1]Списки!$B$36,IF(#REF!&gt;0,[1]Списки!$B$35,IF([1]постпродажное_обслуживание!S45&gt;0,[1]Списки!$B$34,IF([1]постпродажное_обслуживание!P45&gt;0,[1]Списки!$B$33,"")))))</f>
        <v>#REF!</v>
      </c>
      <c r="D45" s="8" t="str">
        <f>HYPERLINK([1]Списки!V46,[1]Списки!U46)</f>
        <v>Я-01-887</v>
      </c>
      <c r="E45" s="11">
        <f>IF(Таблица5[[#This Row],[номер]]="","",INDEX([1]!Таблица7[дата],MATCH([1]постпродажное_обслуживание!$D45,[1]!Таблица7[номер],0)))</f>
        <v>42698</v>
      </c>
      <c r="F45" s="11" t="str">
        <f>IF(Таблица5[[#This Row],[дата]]="","",INDEX([1]!Таблица7[покупатель],MATCH([1]постпродажное_обслуживание!D45,[1]!Таблица7[номер],0)))</f>
        <v>Шемаханова Е.В.</v>
      </c>
      <c r="G45" s="11" t="str">
        <f>IF(Таблица5[[#This Row],[покупатель]]="","",INDEX([1]!Таблица7[объект],MATCH([1]постпродажное_обслуживание!$D45,[1]!Таблица7[номер],0)))</f>
        <v>2-й Брагинский 7</v>
      </c>
      <c r="H45" s="13">
        <f>IF(Таблица5[[#This Row],[номер]]="","",INDEX([1]!Таблица7[стр. №],MATCH(Таблица5[[#This Row],[номер]],[1]!Таблица7[номер],0)))</f>
        <v>18</v>
      </c>
      <c r="I45" s="14">
        <f>IF(Таблица5[[#This Row],[номер]]="","",INDEX([1]!Таблица7[кв],MATCH([1]постпродажное_обслуживание!$D45,[1]!Таблица7[номер],0)))</f>
        <v>288</v>
      </c>
      <c r="J45" s="11">
        <f>IF(Таблица5[[#This Row],[квартира]]="","",INDEX([1]!Таблица7[планируемая дата исполения],MATCH([1]постпродажное_обслуживание!$D45,[1]!Таблица7[номер],0)))</f>
        <v>42708</v>
      </c>
      <c r="K45" s="14">
        <f ca="1">IF(Таблица5[[#This Row],[срок ответ]]="","",INDEX([1]!Таблица7[тек. просрочка],MATCH([1]постпродажное_обслуживание!$D45,[1]!Таблица7[номер],0)))</f>
        <v>78</v>
      </c>
      <c r="L45" s="10"/>
      <c r="M45" s="10"/>
      <c r="N45" s="10"/>
      <c r="O45" s="10"/>
      <c r="P45" s="15">
        <v>42705</v>
      </c>
      <c r="Q45" s="11"/>
    </row>
    <row r="46" spans="1:17" x14ac:dyDescent="0.25">
      <c r="A46" s="5">
        <f t="shared" si="1"/>
        <v>44</v>
      </c>
      <c r="B46" s="11"/>
      <c r="C46" s="12" t="e">
        <f>IF(#REF!&gt;0,"Перевыставлено",IF(#REF!&gt;0,[1]Списки!$B$36,IF(#REF!&gt;0,[1]Списки!$B$35,IF([1]постпродажное_обслуживание!S46&gt;0,[1]Списки!$B$34,IF([1]постпродажное_обслуживание!P46&gt;0,[1]Списки!$B$33,"")))))</f>
        <v>#REF!</v>
      </c>
      <c r="D46" s="8" t="str">
        <f>HYPERLINK([1]Списки!V47,[1]Списки!U47)</f>
        <v>Я-01-886</v>
      </c>
      <c r="E46" s="11">
        <f>IF(Таблица5[[#This Row],[номер]]="","",INDEX([1]!Таблица7[дата],MATCH([1]постпродажное_обслуживание!$D46,[1]!Таблица7[номер],0)))</f>
        <v>42698</v>
      </c>
      <c r="F46" s="11" t="str">
        <f>IF(Таблица5[[#This Row],[дата]]="","",INDEX([1]!Таблица7[покупатель],MATCH([1]постпродажное_обслуживание!D46,[1]!Таблица7[номер],0)))</f>
        <v>Дементьев Р.А.</v>
      </c>
      <c r="G46" s="11" t="str">
        <f>IF(Таблица5[[#This Row],[покупатель]]="","",INDEX([1]!Таблица7[объект],MATCH([1]постпродажное_обслуживание!$D46,[1]!Таблица7[номер],0)))</f>
        <v>2-й Брагинский 6</v>
      </c>
      <c r="H46" s="13">
        <f>IF(Таблица5[[#This Row],[номер]]="","",INDEX([1]!Таблица7[стр. №],MATCH(Таблица5[[#This Row],[номер]],[1]!Таблица7[номер],0)))</f>
        <v>14</v>
      </c>
      <c r="I46" s="14">
        <f>IF(Таблица5[[#This Row],[номер]]="","",INDEX([1]!Таблица7[кв],MATCH([1]постпродажное_обслуживание!$D46,[1]!Таблица7[номер],0)))</f>
        <v>214</v>
      </c>
      <c r="J46" s="11">
        <f>IF(Таблица5[[#This Row],[квартира]]="","",INDEX([1]!Таблица7[планируемая дата исполения],MATCH([1]постпродажное_обслуживание!$D46,[1]!Таблица7[номер],0)))</f>
        <v>42708</v>
      </c>
      <c r="K46" s="14">
        <f ca="1">IF(Таблица5[[#This Row],[срок ответ]]="","",INDEX([1]!Таблица7[тек. просрочка],MATCH([1]постпродажное_обслуживание!$D46,[1]!Таблица7[номер],0)))</f>
        <v>78</v>
      </c>
      <c r="L46" s="10"/>
      <c r="M46" s="10"/>
      <c r="N46" s="10"/>
      <c r="O46" s="10"/>
      <c r="P46" s="15">
        <v>42704</v>
      </c>
      <c r="Q46" s="11"/>
    </row>
    <row r="47" spans="1:17" x14ac:dyDescent="0.25">
      <c r="A47" s="5">
        <f t="shared" si="1"/>
        <v>45</v>
      </c>
      <c r="B47" s="11"/>
      <c r="C47" s="12" t="e">
        <f>IF(#REF!&gt;0,"Перевыставлено",IF(#REF!&gt;0,[1]Списки!$B$36,IF(#REF!&gt;0,[1]Списки!$B$35,IF([1]постпродажное_обслуживание!S47&gt;0,[1]Списки!$B$34,IF([1]постпродажное_обслуживание!P47&gt;0,[1]Списки!$B$33,"")))))</f>
        <v>#REF!</v>
      </c>
      <c r="D47" s="8" t="str">
        <f>HYPERLINK([1]Списки!V48,[1]Списки!U48)</f>
        <v>Я-01-897</v>
      </c>
      <c r="E47" s="11">
        <f>IF(Таблица5[[#This Row],[номер]]="","",INDEX([1]!Таблица7[дата],MATCH([1]постпродажное_обслуживание!$D47,[1]!Таблица7[номер],0)))</f>
        <v>42699</v>
      </c>
      <c r="F47" s="11" t="str">
        <f>IF(Таблица5[[#This Row],[дата]]="","",INDEX([1]!Таблица7[покупатель],MATCH([1]постпродажное_обслуживание!D47,[1]!Таблица7[номер],0)))</f>
        <v>Соколов А.А.</v>
      </c>
      <c r="G47" s="11" t="str">
        <f>IF(Таблица5[[#This Row],[покупатель]]="","",INDEX([1]!Таблица7[объект],MATCH([1]постпродажное_обслуживание!$D47,[1]!Таблица7[номер],0)))</f>
        <v>2-й Брагинский 7</v>
      </c>
      <c r="H47" s="13">
        <f>IF(Таблица5[[#This Row],[номер]]="","",INDEX([1]!Таблица7[стр. №],MATCH(Таблица5[[#This Row],[номер]],[1]!Таблица7[номер],0)))</f>
        <v>18</v>
      </c>
      <c r="I47" s="14">
        <f>IF(Таблица5[[#This Row],[номер]]="","",INDEX([1]!Таблица7[кв],MATCH([1]постпродажное_обслуживание!$D47,[1]!Таблица7[номер],0)))</f>
        <v>23</v>
      </c>
      <c r="J47" s="11">
        <f>IF(Таблица5[[#This Row],[квартира]]="","",INDEX([1]!Таблица7[планируемая дата исполения],MATCH([1]постпродажное_обслуживание!$D47,[1]!Таблица7[номер],0)))</f>
        <v>42709</v>
      </c>
      <c r="K47" s="14">
        <f ca="1">IF(Таблица5[[#This Row],[срок ответ]]="","",INDEX([1]!Таблица7[тек. просрочка],MATCH([1]постпродажное_обслуживание!$D47,[1]!Таблица7[номер],0)))</f>
        <v>77</v>
      </c>
      <c r="L47" s="10"/>
      <c r="M47" s="10"/>
      <c r="N47" s="10"/>
      <c r="O47" s="10"/>
      <c r="P47" s="15">
        <v>42705</v>
      </c>
      <c r="Q47" s="11"/>
    </row>
    <row r="48" spans="1:17" x14ac:dyDescent="0.25">
      <c r="A48" s="5">
        <f t="shared" si="1"/>
        <v>46</v>
      </c>
      <c r="B48" s="11"/>
      <c r="C48" s="12" t="e">
        <f>IF(#REF!&gt;0,"Перевыставлено",IF(#REF!&gt;0,[1]Списки!$B$36,IF(#REF!&gt;0,[1]Списки!$B$35,IF([1]постпродажное_обслуживание!S48&gt;0,[1]Списки!$B$34,IF([1]постпродажное_обслуживание!P48&gt;0,[1]Списки!$B$33,"")))))</f>
        <v>#REF!</v>
      </c>
      <c r="D48" s="8" t="str">
        <f>HYPERLINK([1]Списки!V49,[1]Списки!U49)</f>
        <v>Я-01-910</v>
      </c>
      <c r="E48" s="11">
        <f>IF(Таблица5[[#This Row],[номер]]="","",INDEX([1]!Таблица7[дата],MATCH([1]постпродажное_обслуживание!$D48,[1]!Таблица7[номер],0)))</f>
        <v>42703</v>
      </c>
      <c r="F48" s="11" t="str">
        <f>IF(Таблица5[[#This Row],[дата]]="","",INDEX([1]!Таблица7[покупатель],MATCH([1]постпродажное_обслуживание!D48,[1]!Таблица7[номер],0)))</f>
        <v>Силуянов Н.Б.</v>
      </c>
      <c r="G48" s="11" t="str">
        <f>IF(Таблица5[[#This Row],[покупатель]]="","",INDEX([1]!Таблица7[объект],MATCH([1]постпродажное_обслуживание!$D48,[1]!Таблица7[номер],0)))</f>
        <v>2-й Брагинский 10</v>
      </c>
      <c r="H48" s="13">
        <f>IF(Таблица5[[#This Row],[номер]]="","",INDEX([1]!Таблица7[стр. №],MATCH(Таблица5[[#This Row],[номер]],[1]!Таблица7[номер],0)))</f>
        <v>12</v>
      </c>
      <c r="I48" s="14">
        <f>IF(Таблица5[[#This Row],[номер]]="","",INDEX([1]!Таблица7[кв],MATCH([1]постпродажное_обслуживание!$D48,[1]!Таблица7[номер],0)))</f>
        <v>76</v>
      </c>
      <c r="J48" s="11">
        <f>IF(Таблица5[[#This Row],[квартира]]="","",INDEX([1]!Таблица7[планируемая дата исполения],MATCH([1]постпродажное_обслуживание!$D48,[1]!Таблица7[номер],0)))</f>
        <v>42713</v>
      </c>
      <c r="K48" s="14">
        <f ca="1">IF(Таблица5[[#This Row],[срок ответ]]="","",INDEX([1]!Таблица7[тек. просрочка],MATCH([1]постпродажное_обслуживание!$D48,[1]!Таблица7[номер],0)))</f>
        <v>73</v>
      </c>
      <c r="L48" s="10"/>
      <c r="M48" s="10"/>
      <c r="N48" s="10"/>
      <c r="O48" s="10"/>
      <c r="P48" s="15">
        <v>42704</v>
      </c>
      <c r="Q48" s="11"/>
    </row>
    <row r="49" spans="1:17" x14ac:dyDescent="0.25">
      <c r="A49" s="5">
        <f t="shared" si="1"/>
        <v>47</v>
      </c>
      <c r="B49" s="11"/>
      <c r="C49" s="12" t="e">
        <f>IF(#REF!&gt;0,"Перевыставлено",IF(#REF!&gt;0,[1]Списки!$B$36,IF(#REF!&gt;0,[1]Списки!$B$35,IF([1]постпродажное_обслуживание!S49&gt;0,[1]Списки!$B$34,IF([1]постпродажное_обслуживание!P49&gt;0,[1]Списки!$B$33,"")))))</f>
        <v>#REF!</v>
      </c>
      <c r="D49" s="8" t="str">
        <f>HYPERLINK([1]Списки!V50,[1]Списки!U50)</f>
        <v>Я-01-905</v>
      </c>
      <c r="E49" s="11">
        <f>IF(Таблица5[[#This Row],[номер]]="","",INDEX([1]!Таблица7[дата],MATCH([1]постпродажное_обслуживание!$D49,[1]!Таблица7[номер],0)))</f>
        <v>42703</v>
      </c>
      <c r="F49" s="11" t="str">
        <f>IF(Таблица5[[#This Row],[дата]]="","",INDEX([1]!Таблица7[покупатель],MATCH([1]постпродажное_обслуживание!D49,[1]!Таблица7[номер],0)))</f>
        <v>Рахматова Г.С.</v>
      </c>
      <c r="G49" s="11" t="str">
        <f>IF(Таблица5[[#This Row],[покупатель]]="","",INDEX([1]!Таблица7[объект],MATCH([1]постпродажное_обслуживание!$D49,[1]!Таблица7[номер],0)))</f>
        <v>2-й Брагинский 7</v>
      </c>
      <c r="H49" s="13">
        <f>IF(Таблица5[[#This Row],[номер]]="","",INDEX([1]!Таблица7[стр. №],MATCH(Таблица5[[#This Row],[номер]],[1]!Таблица7[номер],0)))</f>
        <v>18</v>
      </c>
      <c r="I49" s="14">
        <f>IF(Таблица5[[#This Row],[номер]]="","",INDEX([1]!Таблица7[кв],MATCH([1]постпродажное_обслуживание!$D49,[1]!Таблица7[номер],0)))</f>
        <v>160</v>
      </c>
      <c r="J49" s="11">
        <f>IF(Таблица5[[#This Row],[квартира]]="","",INDEX([1]!Таблица7[планируемая дата исполения],MATCH([1]постпродажное_обслуживание!$D49,[1]!Таблица7[номер],0)))</f>
        <v>42713</v>
      </c>
      <c r="K49" s="14">
        <f ca="1">IF(Таблица5[[#This Row],[срок ответ]]="","",INDEX([1]!Таблица7[тек. просрочка],MATCH([1]постпродажное_обслуживание!$D49,[1]!Таблица7[номер],0)))</f>
        <v>73</v>
      </c>
      <c r="L49" s="10"/>
      <c r="M49" s="10"/>
      <c r="N49" s="10"/>
      <c r="O49" s="10"/>
      <c r="P49" s="15">
        <v>42704</v>
      </c>
      <c r="Q49" s="11"/>
    </row>
    <row r="50" spans="1:17" x14ac:dyDescent="0.25">
      <c r="A50" s="5">
        <f t="shared" si="1"/>
        <v>48</v>
      </c>
      <c r="B50" s="11"/>
      <c r="C50" s="12" t="e">
        <f>IF(#REF!&gt;0,"Перевыставлено",IF(#REF!&gt;0,[1]Списки!$B$36,IF(#REF!&gt;0,[1]Списки!$B$35,IF([1]постпродажное_обслуживание!S50&gt;0,[1]Списки!$B$34,IF([1]постпродажное_обслуживание!P50&gt;0,[1]Списки!$B$33,"")))))</f>
        <v>#REF!</v>
      </c>
      <c r="D50" s="8" t="str">
        <f>HYPERLINK([1]Списки!V51,[1]Списки!U51)</f>
        <v>Я-01-904</v>
      </c>
      <c r="E50" s="11">
        <f>IF(Таблица5[[#This Row],[номер]]="","",INDEX([1]!Таблица7[дата],MATCH([1]постпродажное_обслуживание!$D50,[1]!Таблица7[номер],0)))</f>
        <v>42702</v>
      </c>
      <c r="F50" s="11" t="str">
        <f>IF(Таблица5[[#This Row],[дата]]="","",INDEX([1]!Таблица7[покупатель],MATCH([1]постпродажное_обслуживание!D50,[1]!Таблица7[номер],0)))</f>
        <v>Махракова О.И.</v>
      </c>
      <c r="G50" s="11" t="str">
        <f>IF(Таблица5[[#This Row],[покупатель]]="","",INDEX([1]!Таблица7[объект],MATCH([1]постпродажное_обслуживание!$D50,[1]!Таблица7[номер],0)))</f>
        <v>2-й Брагинский 7</v>
      </c>
      <c r="H50" s="13">
        <f>IF(Таблица5[[#This Row],[номер]]="","",INDEX([1]!Таблица7[стр. №],MATCH(Таблица5[[#This Row],[номер]],[1]!Таблица7[номер],0)))</f>
        <v>18</v>
      </c>
      <c r="I50" s="14">
        <f>IF(Таблица5[[#This Row],[номер]]="","",INDEX([1]!Таблица7[кв],MATCH([1]постпродажное_обслуживание!$D50,[1]!Таблица7[номер],0)))</f>
        <v>305</v>
      </c>
      <c r="J50" s="11">
        <f>IF(Таблица5[[#This Row],[квартира]]="","",INDEX([1]!Таблица7[планируемая дата исполения],MATCH([1]постпродажное_обслуживание!$D50,[1]!Таблица7[номер],0)))</f>
        <v>42712</v>
      </c>
      <c r="K50" s="14">
        <f ca="1">IF(Таблица5[[#This Row],[срок ответ]]="","",INDEX([1]!Таблица7[тек. просрочка],MATCH([1]постпродажное_обслуживание!$D50,[1]!Таблица7[номер],0)))</f>
        <v>74</v>
      </c>
      <c r="L50" s="10"/>
      <c r="M50" s="10"/>
      <c r="N50" s="10"/>
      <c r="O50" s="10"/>
      <c r="P50" s="15">
        <v>42706</v>
      </c>
      <c r="Q50" s="11"/>
    </row>
    <row r="51" spans="1:17" x14ac:dyDescent="0.25">
      <c r="A51" s="5">
        <f t="shared" si="1"/>
        <v>49</v>
      </c>
      <c r="B51" s="11"/>
      <c r="C51" s="12" t="e">
        <f>IF(#REF!&gt;0,"Перевыставлено",IF(#REF!&gt;0,[1]Списки!$B$36,IF(#REF!&gt;0,[1]Списки!$B$35,IF([1]постпродажное_обслуживание!S51&gt;0,[1]Списки!$B$34,IF([1]постпродажное_обслуживание!P51&gt;0,[1]Списки!$B$33,"")))))</f>
        <v>#REF!</v>
      </c>
      <c r="D51" s="8" t="str">
        <f>HYPERLINK([1]Списки!V52,[1]Списки!U52)</f>
        <v>Я-01-912</v>
      </c>
      <c r="E51" s="11">
        <f>IF(Таблица5[[#This Row],[номер]]="","",INDEX([1]!Таблица7[дата],MATCH([1]постпродажное_обслуживание!$D51,[1]!Таблица7[номер],0)))</f>
        <v>42703</v>
      </c>
      <c r="F51" s="11" t="str">
        <f>IF(Таблица5[[#This Row],[дата]]="","",INDEX([1]!Таблица7[покупатель],MATCH([1]постпродажное_обслуживание!D51,[1]!Таблица7[номер],0)))</f>
        <v>Щадрина Ю.А.</v>
      </c>
      <c r="G51" s="11" t="str">
        <f>IF(Таблица5[[#This Row],[покупатель]]="","",INDEX([1]!Таблица7[объект],MATCH([1]постпродажное_обслуживание!$D51,[1]!Таблица7[номер],0)))</f>
        <v>2-й Брагинский 7</v>
      </c>
      <c r="H51" s="13">
        <f>IF(Таблица5[[#This Row],[номер]]="","",INDEX([1]!Таблица7[стр. №],MATCH(Таблица5[[#This Row],[номер]],[1]!Таблица7[номер],0)))</f>
        <v>18</v>
      </c>
      <c r="I51" s="14">
        <f>IF(Таблица5[[#This Row],[номер]]="","",INDEX([1]!Таблица7[кв],MATCH([1]постпродажное_обслуживание!$D51,[1]!Таблица7[номер],0)))</f>
        <v>208</v>
      </c>
      <c r="J51" s="11">
        <f>IF(Таблица5[[#This Row],[квартира]]="","",INDEX([1]!Таблица7[планируемая дата исполения],MATCH([1]постпродажное_обслуживание!$D51,[1]!Таблица7[номер],0)))</f>
        <v>42713</v>
      </c>
      <c r="K51" s="14">
        <f ca="1">IF(Таблица5[[#This Row],[срок ответ]]="","",INDEX([1]!Таблица7[тек. просрочка],MATCH([1]постпродажное_обслуживание!$D51,[1]!Таблица7[номер],0)))</f>
        <v>73</v>
      </c>
      <c r="L51" s="10"/>
      <c r="M51" s="10"/>
      <c r="N51" s="10"/>
      <c r="O51" s="10"/>
      <c r="P51" s="15">
        <v>42706</v>
      </c>
      <c r="Q51" s="11"/>
    </row>
    <row r="52" spans="1:17" x14ac:dyDescent="0.25">
      <c r="A52" s="5">
        <f t="shared" si="1"/>
        <v>50</v>
      </c>
      <c r="B52" s="11"/>
      <c r="C52" s="20" t="e">
        <f>IF(#REF!&gt;0,"Перевыставлено",IF(#REF!&gt;0,[1]Списки!$B$36,IF(#REF!&gt;0,[1]Списки!$B$35,IF([1]постпродажное_обслуживание!S52&gt;0,[1]Списки!$B$34,IF([1]постпродажное_обслуживание!P52&gt;0,[1]Списки!$B$33,"")))))</f>
        <v>#REF!</v>
      </c>
      <c r="D52" s="8"/>
      <c r="E52" s="11" t="str">
        <f>IF(Таблица5[[#This Row],[номер]]="","",INDEX([1]!Таблица7[дата],MATCH([1]постпродажное_обслуживание!$D52,[1]!Таблица7[номер],0)))</f>
        <v/>
      </c>
      <c r="F52" s="11" t="str">
        <f>IF(Таблица5[[#This Row],[дата]]="","",INDEX([1]!Таблица7[покупатель],MATCH([1]постпродажное_обслуживание!D52,[1]!Таблица7[номер],0)))</f>
        <v/>
      </c>
      <c r="G52" s="11" t="str">
        <f>IF(Таблица5[[#This Row],[покупатель]]="","",INDEX([1]!Таблица7[объект],MATCH([1]постпродажное_обслуживание!$D52,[1]!Таблица7[номер],0)))</f>
        <v/>
      </c>
      <c r="H52" s="13" t="str">
        <f>IF(Таблица5[[#This Row],[номер]]="","",INDEX([1]!Таблица7[стр. №],MATCH(Таблица5[[#This Row],[номер]],[1]!Таблица7[номер],0)))</f>
        <v/>
      </c>
      <c r="I52" s="14" t="str">
        <f>IF(Таблица5[[#This Row],[номер]]="","",INDEX([1]!Таблица7[кв],MATCH([1]постпродажное_обслуживание!$D52,[1]!Таблица7[номер],0)))</f>
        <v/>
      </c>
      <c r="J52" s="11" t="str">
        <f>IF(Таблица5[[#This Row],[квартира]]="","",INDEX([1]!Таблица7[планируемая дата исполения],MATCH([1]постпродажное_обслуживание!$D52,[1]!Таблица7[номер],0)))</f>
        <v/>
      </c>
      <c r="K52" s="14" t="str">
        <f>IF(Таблица5[[#This Row],[срок ответ]]="","",INDEX([1]!Таблица7[тек. просрочка],MATCH([1]постпродажное_обслуживание!$D52,[1]!Таблица7[номер],0)))</f>
        <v/>
      </c>
      <c r="L52" s="10"/>
      <c r="M52" s="10"/>
      <c r="N52" s="10"/>
      <c r="O52" s="10"/>
      <c r="P52" s="15">
        <v>42709</v>
      </c>
      <c r="Q52" s="11"/>
    </row>
    <row r="53" spans="1:17" x14ac:dyDescent="0.25">
      <c r="A53" s="5">
        <f t="shared" si="1"/>
        <v>51</v>
      </c>
      <c r="B53" s="11"/>
      <c r="C53" s="12" t="e">
        <f>IF(#REF!&gt;0,"Перевыставлено",IF(#REF!&gt;0,[1]Списки!$B$36,IF(#REF!&gt;0,[1]Списки!$B$35,IF([1]постпродажное_обслуживание!S53&gt;0,[1]Списки!$B$34,IF([1]постпродажное_обслуживание!P53&gt;0,[1]Списки!$B$33,"")))))</f>
        <v>#REF!</v>
      </c>
      <c r="D53" s="8" t="str">
        <f>HYPERLINK([1]Списки!V54,[1]Списки!U54)</f>
        <v>Я-01-914</v>
      </c>
      <c r="E53" s="11">
        <f>IF(Таблица5[[#This Row],[номер]]="","",INDEX([1]!Таблица7[дата],MATCH([1]постпродажное_обслуживание!$D53,[1]!Таблица7[номер],0)))</f>
        <v>42703</v>
      </c>
      <c r="F53" s="11" t="str">
        <f>IF(Таблица5[[#This Row],[дата]]="","",INDEX([1]!Таблица7[покупатель],MATCH([1]постпродажное_обслуживание!D53,[1]!Таблица7[номер],0)))</f>
        <v>Азимов М.И.</v>
      </c>
      <c r="G53" s="11" t="str">
        <f>IF(Таблица5[[#This Row],[покупатель]]="","",INDEX([1]!Таблица7[объект],MATCH([1]постпродажное_обслуживание!$D53,[1]!Таблица7[номер],0)))</f>
        <v>2-й Брагинский 8</v>
      </c>
      <c r="H53" s="13">
        <f>IF(Таблица5[[#This Row],[номер]]="","",INDEX([1]!Таблица7[стр. №],MATCH(Таблица5[[#This Row],[номер]],[1]!Таблица7[номер],0)))</f>
        <v>13</v>
      </c>
      <c r="I53" s="14">
        <f>IF(Таблица5[[#This Row],[номер]]="","",INDEX([1]!Таблица7[кв],MATCH([1]постпродажное_обслуживание!$D53,[1]!Таблица7[номер],0)))</f>
        <v>11</v>
      </c>
      <c r="J53" s="11">
        <f>IF(Таблица5[[#This Row],[квартира]]="","",INDEX([1]!Таблица7[планируемая дата исполения],MATCH([1]постпродажное_обслуживание!$D53,[1]!Таблица7[номер],0)))</f>
        <v>42713</v>
      </c>
      <c r="K53" s="14">
        <f ca="1">IF(Таблица5[[#This Row],[срок ответ]]="","",INDEX([1]!Таблица7[тек. просрочка],MATCH([1]постпродажное_обслуживание!$D53,[1]!Таблица7[номер],0)))</f>
        <v>73</v>
      </c>
      <c r="L53" s="10"/>
      <c r="M53" s="10"/>
      <c r="N53" s="10"/>
      <c r="O53" s="10"/>
      <c r="P53" s="15">
        <v>42705</v>
      </c>
      <c r="Q53" s="11"/>
    </row>
    <row r="54" spans="1:17" x14ac:dyDescent="0.25">
      <c r="A54" s="5">
        <f t="shared" si="1"/>
        <v>52</v>
      </c>
      <c r="B54" s="11"/>
      <c r="C54" s="12" t="e">
        <f>IF(#REF!&gt;0,"Перевыставлено",IF(#REF!&gt;0,[1]Списки!$B$36,IF(#REF!&gt;0,[1]Списки!$B$35,IF([1]постпродажное_обслуживание!S54&gt;0,[1]Списки!$B$34,IF([1]постпродажное_обслуживание!P54&gt;0,[1]Списки!$B$33,"")))))</f>
        <v>#REF!</v>
      </c>
      <c r="D54" s="8" t="str">
        <f>HYPERLINK([1]Списки!V55,[1]Списки!U55)</f>
        <v>Я-01-916</v>
      </c>
      <c r="E54" s="11">
        <f>IF(Таблица5[[#This Row],[номер]]="","",INDEX([1]!Таблица7[дата],MATCH([1]постпродажное_обслуживание!$D54,[1]!Таблица7[номер],0)))</f>
        <v>42703</v>
      </c>
      <c r="F54" s="11" t="str">
        <f>IF(Таблица5[[#This Row],[дата]]="","",INDEX([1]!Таблица7[покупатель],MATCH([1]постпродажное_обслуживание!D54,[1]!Таблица7[номер],0)))</f>
        <v>Рогачева Е.А.</v>
      </c>
      <c r="G54" s="11" t="str">
        <f>IF(Таблица5[[#This Row],[покупатель]]="","",INDEX([1]!Таблица7[объект],MATCH([1]постпродажное_обслуживание!$D54,[1]!Таблица7[номер],0)))</f>
        <v>2-й Брагинский 10</v>
      </c>
      <c r="H54" s="13">
        <f>IF(Таблица5[[#This Row],[номер]]="","",INDEX([1]!Таблица7[стр. №],MATCH(Таблица5[[#This Row],[номер]],[1]!Таблица7[номер],0)))</f>
        <v>12</v>
      </c>
      <c r="I54" s="14">
        <f>IF(Таблица5[[#This Row],[номер]]="","",INDEX([1]!Таблица7[кв],MATCH([1]постпродажное_обслуживание!$D54,[1]!Таблица7[номер],0)))</f>
        <v>353</v>
      </c>
      <c r="J54" s="11">
        <f>IF(Таблица5[[#This Row],[квартира]]="","",INDEX([1]!Таблица7[планируемая дата исполения],MATCH([1]постпродажное_обслуживание!$D54,[1]!Таблица7[номер],0)))</f>
        <v>42713</v>
      </c>
      <c r="K54" s="14">
        <f ca="1">IF(Таблица5[[#This Row],[срок ответ]]="","",INDEX([1]!Таблица7[тек. просрочка],MATCH([1]постпродажное_обслуживание!$D54,[1]!Таблица7[номер],0)))</f>
        <v>73</v>
      </c>
      <c r="L54" s="10"/>
      <c r="M54" s="10"/>
      <c r="N54" s="10"/>
      <c r="O54" s="10"/>
      <c r="P54" s="15">
        <v>42705</v>
      </c>
      <c r="Q54" s="11"/>
    </row>
    <row r="55" spans="1:17" x14ac:dyDescent="0.25">
      <c r="A55" s="5">
        <f t="shared" si="1"/>
        <v>53</v>
      </c>
      <c r="B55" s="11"/>
      <c r="C55" s="12" t="e">
        <f>IF(#REF!&gt;0,"Перевыставлено",IF(#REF!&gt;0,[1]Списки!$B$36,IF(#REF!&gt;0,[1]Списки!$B$35,IF([1]постпродажное_обслуживание!S55&gt;0,[1]Списки!$B$34,IF([1]постпродажное_обслуживание!P55&gt;0,[1]Списки!$B$33,"")))))</f>
        <v>#REF!</v>
      </c>
      <c r="D55" s="8" t="str">
        <f>HYPERLINK([1]Списки!V56,[1]Списки!U56)</f>
        <v>Я-01-917</v>
      </c>
      <c r="E55" s="11">
        <f>IF(Таблица5[[#This Row],[номер]]="","",INDEX([1]!Таблица7[дата],MATCH([1]постпродажное_обслуживание!$D55,[1]!Таблица7[номер],0)))</f>
        <v>42703</v>
      </c>
      <c r="F55" s="11" t="str">
        <f>IF(Таблица5[[#This Row],[дата]]="","",INDEX([1]!Таблица7[покупатель],MATCH([1]постпродажное_обслуживание!D55,[1]!Таблица7[номер],0)))</f>
        <v>Шаулин Е.И.: Шаулин Р.И.</v>
      </c>
      <c r="G55" s="11" t="str">
        <f>IF(Таблица5[[#This Row],[покупатель]]="","",INDEX([1]!Таблица7[объект],MATCH([1]постпродажное_обслуживание!$D55,[1]!Таблица7[номер],0)))</f>
        <v>2-й Брагинский 10</v>
      </c>
      <c r="H55" s="13">
        <f>IF(Таблица5[[#This Row],[номер]]="","",INDEX([1]!Таблица7[стр. №],MATCH(Таблица5[[#This Row],[номер]],[1]!Таблица7[номер],0)))</f>
        <v>12</v>
      </c>
      <c r="I55" s="14">
        <f>IF(Таблица5[[#This Row],[номер]]="","",INDEX([1]!Таблица7[кв],MATCH([1]постпродажное_обслуживание!$D55,[1]!Таблица7[номер],0)))</f>
        <v>68</v>
      </c>
      <c r="J55" s="11">
        <f>IF(Таблица5[[#This Row],[квартира]]="","",INDEX([1]!Таблица7[планируемая дата исполения],MATCH([1]постпродажное_обслуживание!$D55,[1]!Таблица7[номер],0)))</f>
        <v>42713</v>
      </c>
      <c r="K55" s="14">
        <f ca="1">IF(Таблица5[[#This Row],[срок ответ]]="","",INDEX([1]!Таблица7[тек. просрочка],MATCH([1]постпродажное_обслуживание!$D55,[1]!Таблица7[номер],0)))</f>
        <v>73</v>
      </c>
      <c r="L55" s="10"/>
      <c r="M55" s="10"/>
      <c r="N55" s="10"/>
      <c r="O55" s="10"/>
      <c r="P55" s="15">
        <v>42706</v>
      </c>
      <c r="Q55" s="11"/>
    </row>
    <row r="56" spans="1:17" x14ac:dyDescent="0.25">
      <c r="A56" s="5">
        <f t="shared" si="1"/>
        <v>54</v>
      </c>
      <c r="B56" s="11"/>
      <c r="C56" s="12" t="e">
        <f>IF(#REF!&gt;0,"Перевыставлено",IF(#REF!&gt;0,[1]Списки!$B$36,IF(#REF!&gt;0,[1]Списки!$B$35,IF([1]постпродажное_обслуживание!S56&gt;0,[1]Списки!$B$34,IF([1]постпродажное_обслуживание!P56&gt;0,[1]Списки!$B$33,"")))))</f>
        <v>#REF!</v>
      </c>
      <c r="D56" s="8" t="str">
        <f>HYPERLINK([1]Списки!V57,[1]Списки!U57)</f>
        <v>Я-01-921</v>
      </c>
      <c r="E56" s="11">
        <f>IF(Таблица5[[#This Row],[номер]]="","",INDEX([1]!Таблица7[дата],MATCH([1]постпродажное_обслуживание!$D56,[1]!Таблица7[номер],0)))</f>
        <v>42704</v>
      </c>
      <c r="F56" s="11" t="str">
        <f>IF(Таблица5[[#This Row],[дата]]="","",INDEX([1]!Таблица7[покупатель],MATCH([1]постпродажное_обслуживание!D56,[1]!Таблица7[номер],0)))</f>
        <v>Хорев В.Б.</v>
      </c>
      <c r="G56" s="11" t="str">
        <f>IF(Таблица5[[#This Row],[покупатель]]="","",INDEX([1]!Таблица7[объект],MATCH([1]постпродажное_обслуживание!$D56,[1]!Таблица7[номер],0)))</f>
        <v>2-й Брагинский 7</v>
      </c>
      <c r="H56" s="13">
        <f>IF(Таблица5[[#This Row],[номер]]="","",INDEX([1]!Таблица7[стр. №],MATCH(Таблица5[[#This Row],[номер]],[1]!Таблица7[номер],0)))</f>
        <v>18</v>
      </c>
      <c r="I56" s="14">
        <f>IF(Таблица5[[#This Row],[номер]]="","",INDEX([1]!Таблица7[кв],MATCH([1]постпродажное_обслуживание!$D56,[1]!Таблица7[номер],0)))</f>
        <v>115</v>
      </c>
      <c r="J56" s="11">
        <f>IF(Таблица5[[#This Row],[квартира]]="","",INDEX([1]!Таблица7[планируемая дата исполения],MATCH([1]постпродажное_обслуживание!$D56,[1]!Таблица7[номер],0)))</f>
        <v>42714</v>
      </c>
      <c r="K56" s="14">
        <f ca="1">IF(Таблица5[[#This Row],[срок ответ]]="","",INDEX([1]!Таблица7[тек. просрочка],MATCH([1]постпродажное_обслуживание!$D56,[1]!Таблица7[номер],0)))</f>
        <v>72</v>
      </c>
      <c r="L56" s="10"/>
      <c r="M56" s="10"/>
      <c r="N56" s="10"/>
      <c r="O56" s="10"/>
      <c r="P56" s="15">
        <v>42706</v>
      </c>
      <c r="Q56" s="11"/>
    </row>
    <row r="57" spans="1:17" x14ac:dyDescent="0.25">
      <c r="A57" s="5">
        <f t="shared" si="1"/>
        <v>55</v>
      </c>
      <c r="B57" s="11"/>
      <c r="C57" s="12" t="e">
        <f>IF(#REF!&gt;0,"Перевыставлено",IF(#REF!&gt;0,[1]Списки!$B$36,IF(#REF!&gt;0,[1]Списки!$B$35,IF([1]постпродажное_обслуживание!S57&gt;0,[1]Списки!$B$34,IF([1]постпродажное_обслуживание!P57&gt;0,[1]Списки!$B$33,"")))))</f>
        <v>#REF!</v>
      </c>
      <c r="D57" s="8" t="str">
        <f>HYPERLINK([1]Списки!V58,[1]Списки!U58)</f>
        <v>Я-01-918</v>
      </c>
      <c r="E57" s="11">
        <f>IF(Таблица5[[#This Row],[номер]]="","",INDEX([1]!Таблица7[дата],MATCH([1]постпродажное_обслуживание!$D57,[1]!Таблица7[номер],0)))</f>
        <v>42704</v>
      </c>
      <c r="F57" s="11" t="str">
        <f>IF(Таблица5[[#This Row],[дата]]="","",INDEX([1]!Таблица7[покупатель],MATCH([1]постпродажное_обслуживание!D57,[1]!Таблица7[номер],0)))</f>
        <v>Окунева Д.А.</v>
      </c>
      <c r="G57" s="11" t="str">
        <f>IF(Таблица5[[#This Row],[покупатель]]="","",INDEX([1]!Таблица7[объект],MATCH([1]постпродажное_обслуживание!$D57,[1]!Таблица7[номер],0)))</f>
        <v>2-й Брагинский 7</v>
      </c>
      <c r="H57" s="13">
        <f>IF(Таблица5[[#This Row],[номер]]="","",INDEX([1]!Таблица7[стр. №],MATCH(Таблица5[[#This Row],[номер]],[1]!Таблица7[номер],0)))</f>
        <v>18</v>
      </c>
      <c r="I57" s="14">
        <f>IF(Таблица5[[#This Row],[номер]]="","",INDEX([1]!Таблица7[кв],MATCH([1]постпродажное_обслуживание!$D57,[1]!Таблица7[номер],0)))</f>
        <v>213</v>
      </c>
      <c r="J57" s="11">
        <f>IF(Таблица5[[#This Row],[квартира]]="","",INDEX([1]!Таблица7[планируемая дата исполения],MATCH([1]постпродажное_обслуживание!$D57,[1]!Таблица7[номер],0)))</f>
        <v>42714</v>
      </c>
      <c r="K57" s="14">
        <f ca="1">IF(Таблица5[[#This Row],[срок ответ]]="","",INDEX([1]!Таблица7[тек. просрочка],MATCH([1]постпродажное_обслуживание!$D57,[1]!Таблица7[номер],0)))</f>
        <v>72</v>
      </c>
      <c r="L57" s="10"/>
      <c r="M57" s="10"/>
      <c r="N57" s="10"/>
      <c r="O57" s="10"/>
      <c r="P57" s="15">
        <v>42706</v>
      </c>
      <c r="Q57" s="11"/>
    </row>
    <row r="58" spans="1:17" x14ac:dyDescent="0.25">
      <c r="A58" s="5">
        <f t="shared" si="1"/>
        <v>56</v>
      </c>
      <c r="B58" s="11"/>
      <c r="C58" s="12" t="e">
        <f>IF(#REF!&gt;0,"Перевыставлено",IF(#REF!&gt;0,[1]Списки!$B$36,IF(#REF!&gt;0,[1]Списки!$B$35,IF([1]постпродажное_обслуживание!S58&gt;0,[1]Списки!$B$34,IF([1]постпродажное_обслуживание!P58&gt;0,[1]Списки!$B$33,"")))))</f>
        <v>#REF!</v>
      </c>
      <c r="D58" s="8" t="str">
        <f>HYPERLINK([1]Списки!V59,[1]Списки!U59)</f>
        <v>Я-01-923</v>
      </c>
      <c r="E58" s="11">
        <f>IF(Таблица5[[#This Row],[номер]]="","",INDEX([1]!Таблица7[дата],MATCH([1]постпродажное_обслуживание!$D58,[1]!Таблица7[номер],0)))</f>
        <v>42704</v>
      </c>
      <c r="F58" s="11" t="str">
        <f>IF(Таблица5[[#This Row],[дата]]="","",INDEX([1]!Таблица7[покупатель],MATCH([1]постпродажное_обслуживание!D58,[1]!Таблица7[номер],0)))</f>
        <v>Иванова Н.Е.</v>
      </c>
      <c r="G58" s="11" t="str">
        <f>IF(Таблица5[[#This Row],[покупатель]]="","",INDEX([1]!Таблица7[объект],MATCH([1]постпродажное_обслуживание!$D58,[1]!Таблица7[номер],0)))</f>
        <v>2-й Брагинский 7</v>
      </c>
      <c r="H58" s="13">
        <f>IF(Таблица5[[#This Row],[номер]]="","",INDEX([1]!Таблица7[стр. №],MATCH(Таблица5[[#This Row],[номер]],[1]!Таблица7[номер],0)))</f>
        <v>18</v>
      </c>
      <c r="I58" s="14">
        <f>IF(Таблица5[[#This Row],[номер]]="","",INDEX([1]!Таблица7[кв],MATCH([1]постпродажное_обслуживание!$D58,[1]!Таблица7[номер],0)))</f>
        <v>28</v>
      </c>
      <c r="J58" s="11">
        <f>IF(Таблица5[[#This Row],[квартира]]="","",INDEX([1]!Таблица7[планируемая дата исполения],MATCH([1]постпродажное_обслуживание!$D58,[1]!Таблица7[номер],0)))</f>
        <v>42714</v>
      </c>
      <c r="K58" s="14">
        <f ca="1">IF(Таблица5[[#This Row],[срок ответ]]="","",INDEX([1]!Таблица7[тек. просрочка],MATCH([1]постпродажное_обслуживание!$D58,[1]!Таблица7[номер],0)))</f>
        <v>72</v>
      </c>
      <c r="L58" s="10"/>
      <c r="M58" s="10"/>
      <c r="N58" s="10"/>
      <c r="O58" s="10"/>
      <c r="P58" s="15">
        <v>42706</v>
      </c>
      <c r="Q58" s="11"/>
    </row>
    <row r="59" spans="1:17" x14ac:dyDescent="0.25">
      <c r="A59" s="5">
        <f t="shared" si="1"/>
        <v>57</v>
      </c>
      <c r="B59" s="11"/>
      <c r="C59" s="12" t="e">
        <f>IF(#REF!&gt;0,"Перевыставлено",IF(#REF!&gt;0,[1]Списки!$B$36,IF(#REF!&gt;0,[1]Списки!$B$35,IF([1]постпродажное_обслуживание!S59&gt;0,[1]Списки!$B$34,IF([1]постпродажное_обслуживание!P59&gt;0,[1]Списки!$B$33,"")))))</f>
        <v>#REF!</v>
      </c>
      <c r="D59" s="8" t="str">
        <f>HYPERLINK([1]Списки!V60,[1]Списки!U60)</f>
        <v>Я-01-924</v>
      </c>
      <c r="E59" s="11">
        <f>IF(Таблица5[[#This Row],[номер]]="","",INDEX([1]!Таблица7[дата],MATCH([1]постпродажное_обслуживание!$D59,[1]!Таблица7[номер],0)))</f>
        <v>42705</v>
      </c>
      <c r="F59" s="11" t="str">
        <f>IF(Таблица5[[#This Row],[дата]]="","",INDEX([1]!Таблица7[покупатель],MATCH([1]постпродажное_обслуживание!D59,[1]!Таблица7[номер],0)))</f>
        <v>Субботин Е.С.</v>
      </c>
      <c r="G59" s="11" t="str">
        <f>IF(Таблица5[[#This Row],[покупатель]]="","",INDEX([1]!Таблица7[объект],MATCH([1]постпродажное_обслуживание!$D59,[1]!Таблица7[номер],0)))</f>
        <v>2-й Брагинский 7</v>
      </c>
      <c r="H59" s="13">
        <f>IF(Таблица5[[#This Row],[номер]]="","",INDEX([1]!Таблица7[стр. №],MATCH(Таблица5[[#This Row],[номер]],[1]!Таблица7[номер],0)))</f>
        <v>18</v>
      </c>
      <c r="I59" s="14">
        <f>IF(Таблица5[[#This Row],[номер]]="","",INDEX([1]!Таблица7[кв],MATCH([1]постпродажное_обслуживание!$D59,[1]!Таблица7[номер],0)))</f>
        <v>40</v>
      </c>
      <c r="J59" s="11">
        <f>IF(Таблица5[[#This Row],[квартира]]="","",INDEX([1]!Таблица7[планируемая дата исполения],MATCH([1]постпродажное_обслуживание!$D59,[1]!Таблица7[номер],0)))</f>
        <v>42715</v>
      </c>
      <c r="K59" s="14">
        <f ca="1">IF(Таблица5[[#This Row],[срок ответ]]="","",INDEX([1]!Таблица7[тек. просрочка],MATCH([1]постпродажное_обслуживание!$D59,[1]!Таблица7[номер],0)))</f>
        <v>71</v>
      </c>
      <c r="L59" s="10"/>
      <c r="M59" s="10"/>
      <c r="N59" s="10"/>
      <c r="O59" s="10"/>
      <c r="P59" s="15">
        <v>42706</v>
      </c>
      <c r="Q59" s="11"/>
    </row>
    <row r="60" spans="1:17" x14ac:dyDescent="0.25">
      <c r="A60" s="5">
        <f t="shared" si="1"/>
        <v>58</v>
      </c>
      <c r="B60" s="11"/>
      <c r="C60" s="12" t="e">
        <f>IF(#REF!&gt;0,"Перевыставлено",IF(#REF!&gt;0,[1]Списки!$B$36,IF(#REF!&gt;0,[1]Списки!$B$35,IF([1]постпродажное_обслуживание!S60&gt;0,[1]Списки!$B$34,IF([1]постпродажное_обслуживание!P60&gt;0,[1]Списки!$B$33,"")))))</f>
        <v>#REF!</v>
      </c>
      <c r="D60" s="8" t="str">
        <f>HYPERLINK([1]Списки!V61,[1]Списки!U61)</f>
        <v>Я-01-927</v>
      </c>
      <c r="E60" s="11">
        <f>IF(Таблица5[[#This Row],[номер]]="","",INDEX([1]!Таблица7[дата],MATCH([1]постпродажное_обслуживание!$D60,[1]!Таблица7[номер],0)))</f>
        <v>42705</v>
      </c>
      <c r="F60" s="11" t="str">
        <f>IF(Таблица5[[#This Row],[дата]]="","",INDEX([1]!Таблица7[покупатель],MATCH([1]постпродажное_обслуживание!D60,[1]!Таблица7[номер],0)))</f>
        <v>Десяткина Елена Николаевна / Десяткин Ярослав Владимирович / Десяткина Мария Ярославовна</v>
      </c>
      <c r="G60" s="11" t="str">
        <f>IF(Таблица5[[#This Row],[покупатель]]="","",INDEX([1]!Таблица7[объект],MATCH([1]постпродажное_обслуживание!$D60,[1]!Таблица7[номер],0)))</f>
        <v>2-й Брагинский 6</v>
      </c>
      <c r="H60" s="13">
        <f>IF(Таблица5[[#This Row],[номер]]="","",INDEX([1]!Таблица7[стр. №],MATCH(Таблица5[[#This Row],[номер]],[1]!Таблица7[номер],0)))</f>
        <v>14</v>
      </c>
      <c r="I60" s="14">
        <f>IF(Таблица5[[#This Row],[номер]]="","",INDEX([1]!Таблица7[кв],MATCH([1]постпродажное_обслуживание!$D60,[1]!Таблица7[номер],0)))</f>
        <v>160</v>
      </c>
      <c r="J60" s="11">
        <f>IF(Таблица5[[#This Row],[квартира]]="","",INDEX([1]!Таблица7[планируемая дата исполения],MATCH([1]постпродажное_обслуживание!$D60,[1]!Таблица7[номер],0)))</f>
        <v>42715</v>
      </c>
      <c r="K60" s="14">
        <f ca="1">IF(Таблица5[[#This Row],[срок ответ]]="","",INDEX([1]!Таблица7[тек. просрочка],MATCH([1]постпродажное_обслуживание!$D60,[1]!Таблица7[номер],0)))</f>
        <v>71</v>
      </c>
      <c r="L60" s="10"/>
      <c r="M60" s="10"/>
      <c r="N60" s="10"/>
      <c r="O60" s="10"/>
      <c r="P60" s="15">
        <v>42716</v>
      </c>
      <c r="Q60" s="11"/>
    </row>
    <row r="61" spans="1:17" x14ac:dyDescent="0.25">
      <c r="A61" s="5">
        <f t="shared" si="1"/>
        <v>59</v>
      </c>
      <c r="B61" s="11"/>
      <c r="C61" s="12" t="e">
        <f>IF(#REF!&gt;0,"Перевыставлено",IF(#REF!&gt;0,[1]Списки!$B$36,IF(#REF!&gt;0,[1]Списки!$B$35,IF([1]постпродажное_обслуживание!S61&gt;0,[1]Списки!$B$34,IF([1]постпродажное_обслуживание!P61&gt;0,[1]Списки!$B$33,"")))))</f>
        <v>#REF!</v>
      </c>
      <c r="D61" s="8" t="str">
        <f>HYPERLINK([1]Списки!V62,[1]Списки!U62)</f>
        <v>Я-01-928</v>
      </c>
      <c r="E61" s="11">
        <f>IF(Таблица5[[#This Row],[номер]]="","",INDEX([1]!Таблица7[дата],MATCH([1]постпродажное_обслуживание!$D61,[1]!Таблица7[номер],0)))</f>
        <v>42705</v>
      </c>
      <c r="F61" s="11" t="str">
        <f>IF(Таблица5[[#This Row],[дата]]="","",INDEX([1]!Таблица7[покупатель],MATCH([1]постпродажное_обслуживание!D61,[1]!Таблица7[номер],0)))</f>
        <v>Корельская С.С.</v>
      </c>
      <c r="G61" s="11" t="str">
        <f>IF(Таблица5[[#This Row],[покупатель]]="","",INDEX([1]!Таблица7[объект],MATCH([1]постпродажное_обслуживание!$D61,[1]!Таблица7[номер],0)))</f>
        <v>Батова 26</v>
      </c>
      <c r="H61" s="13">
        <f>IF(Таблица5[[#This Row],[номер]]="","",INDEX([1]!Таблица7[стр. №],MATCH(Таблица5[[#This Row],[номер]],[1]!Таблица7[номер],0)))</f>
        <v>22</v>
      </c>
      <c r="I61" s="14">
        <f>IF(Таблица5[[#This Row],[номер]]="","",INDEX([1]!Таблица7[кв],MATCH([1]постпродажное_обслуживание!$D61,[1]!Таблица7[номер],0)))</f>
        <v>225</v>
      </c>
      <c r="J61" s="11">
        <f>IF(Таблица5[[#This Row],[квартира]]="","",INDEX([1]!Таблица7[планируемая дата исполения],MATCH([1]постпродажное_обслуживание!$D61,[1]!Таблица7[номер],0)))</f>
        <v>42715</v>
      </c>
      <c r="K61" s="14">
        <f ca="1">IF(Таблица5[[#This Row],[срок ответ]]="","",INDEX([1]!Таблица7[тек. просрочка],MATCH([1]постпродажное_обслуживание!$D61,[1]!Таблица7[номер],0)))</f>
        <v>71</v>
      </c>
      <c r="L61" s="10"/>
      <c r="M61" s="10"/>
      <c r="N61" s="10"/>
      <c r="O61" s="10"/>
      <c r="P61" s="15">
        <v>42709</v>
      </c>
      <c r="Q61" s="11"/>
    </row>
    <row r="62" spans="1:17" x14ac:dyDescent="0.25">
      <c r="A62" s="5">
        <f t="shared" si="1"/>
        <v>60</v>
      </c>
      <c r="B62" s="11"/>
      <c r="C62" s="12" t="e">
        <f>IF(#REF!&gt;0,"Перевыставлено",IF(#REF!&gt;0,[1]Списки!$B$36,IF(#REF!&gt;0,[1]Списки!$B$35,IF([1]постпродажное_обслуживание!S62&gt;0,[1]Списки!$B$34,IF([1]постпродажное_обслуживание!P62&gt;0,[1]Списки!$B$33,"")))))</f>
        <v>#REF!</v>
      </c>
      <c r="D62" s="8" t="str">
        <f>HYPERLINK([1]Списки!V63,[1]Списки!U63)</f>
        <v>Я-01-929</v>
      </c>
      <c r="E62" s="11">
        <f>IF(Таблица5[[#This Row],[номер]]="","",INDEX([1]!Таблица7[дата],MATCH([1]постпродажное_обслуживание!$D62,[1]!Таблица7[номер],0)))</f>
        <v>42705</v>
      </c>
      <c r="F62" s="11" t="str">
        <f>IF(Таблица5[[#This Row],[дата]]="","",INDEX([1]!Таблица7[покупатель],MATCH([1]постпродажное_обслуживание!D62,[1]!Таблица7[номер],0)))</f>
        <v>Фроловский М.А.; Фроловская Н.С.</v>
      </c>
      <c r="G62" s="11" t="str">
        <f>IF(Таблица5[[#This Row],[покупатель]]="","",INDEX([1]!Таблица7[объект],MATCH([1]постпродажное_обслуживание!$D62,[1]!Таблица7[номер],0)))</f>
        <v>2-й Брагинский 8</v>
      </c>
      <c r="H62" s="13">
        <f>IF(Таблица5[[#This Row],[номер]]="","",INDEX([1]!Таблица7[стр. №],MATCH(Таблица5[[#This Row],[номер]],[1]!Таблица7[номер],0)))</f>
        <v>13</v>
      </c>
      <c r="I62" s="14">
        <f>IF(Таблица5[[#This Row],[номер]]="","",INDEX([1]!Таблица7[кв],MATCH([1]постпродажное_обслуживание!$D62,[1]!Таблица7[номер],0)))</f>
        <v>19</v>
      </c>
      <c r="J62" s="11">
        <f>IF(Таблица5[[#This Row],[квартира]]="","",INDEX([1]!Таблица7[планируемая дата исполения],MATCH([1]постпродажное_обслуживание!$D62,[1]!Таблица7[номер],0)))</f>
        <v>42715</v>
      </c>
      <c r="K62" s="14">
        <f ca="1">IF(Таблица5[[#This Row],[срок ответ]]="","",INDEX([1]!Таблица7[тек. просрочка],MATCH([1]постпродажное_обслуживание!$D62,[1]!Таблица7[номер],0)))</f>
        <v>71</v>
      </c>
      <c r="L62" s="10"/>
      <c r="M62" s="10"/>
      <c r="N62" s="10"/>
      <c r="O62" s="10"/>
      <c r="P62" s="15">
        <v>42709</v>
      </c>
      <c r="Q62" s="11"/>
    </row>
    <row r="63" spans="1:17" x14ac:dyDescent="0.25">
      <c r="A63" s="5">
        <f t="shared" si="1"/>
        <v>61</v>
      </c>
      <c r="B63" s="11"/>
      <c r="C63" s="12" t="e">
        <f>IF(#REF!&gt;0,"Перевыставлено",IF(#REF!&gt;0,[1]Списки!$B$36,IF(#REF!&gt;0,[1]Списки!$B$35,IF([1]постпродажное_обслуживание!S63&gt;0,[1]Списки!$B$34,IF([1]постпродажное_обслуживание!P63&gt;0,[1]Списки!$B$33,"")))))</f>
        <v>#REF!</v>
      </c>
      <c r="D63" s="8" t="str">
        <f>HYPERLINK([1]Списки!V64,[1]Списки!U64)</f>
        <v>Я-01-936</v>
      </c>
      <c r="E63" s="11">
        <f>IF(Таблица5[[#This Row],[номер]]="","",INDEX([1]!Таблица7[дата],MATCH([1]постпродажное_обслуживание!$D63,[1]!Таблица7[номер],0)))</f>
        <v>42706</v>
      </c>
      <c r="F63" s="11" t="str">
        <f>IF(Таблица5[[#This Row],[дата]]="","",INDEX([1]!Таблица7[покупатель],MATCH([1]постпродажное_обслуживание!D63,[1]!Таблица7[номер],0)))</f>
        <v xml:space="preserve">Воробьева Е.А.; Воробьев А.Б. </v>
      </c>
      <c r="G63" s="11" t="str">
        <f>IF(Таблица5[[#This Row],[покупатель]]="","",INDEX([1]!Таблица7[объект],MATCH([1]постпродажное_обслуживание!$D63,[1]!Таблица7[номер],0)))</f>
        <v>2-й Брагинский 8</v>
      </c>
      <c r="H63" s="13">
        <f>IF(Таблица5[[#This Row],[номер]]="","",INDEX([1]!Таблица7[стр. №],MATCH(Таблица5[[#This Row],[номер]],[1]!Таблица7[номер],0)))</f>
        <v>13</v>
      </c>
      <c r="I63" s="14">
        <f>IF(Таблица5[[#This Row],[номер]]="","",INDEX([1]!Таблица7[кв],MATCH([1]постпродажное_обслуживание!$D63,[1]!Таблица7[номер],0)))</f>
        <v>27</v>
      </c>
      <c r="J63" s="11">
        <f>IF(Таблица5[[#This Row],[квартира]]="","",INDEX([1]!Таблица7[планируемая дата исполения],MATCH([1]постпродажное_обслуживание!$D63,[1]!Таблица7[номер],0)))</f>
        <v>42716</v>
      </c>
      <c r="K63" s="14">
        <f ca="1">IF(Таблица5[[#This Row],[срок ответ]]="","",INDEX([1]!Таблица7[тек. просрочка],MATCH([1]постпродажное_обслуживание!$D63,[1]!Таблица7[номер],0)))</f>
        <v>70</v>
      </c>
      <c r="L63" s="10"/>
      <c r="M63" s="10"/>
      <c r="N63" s="10"/>
      <c r="O63" s="10"/>
      <c r="P63" s="15">
        <v>42716</v>
      </c>
      <c r="Q63" s="11"/>
    </row>
    <row r="64" spans="1:17" x14ac:dyDescent="0.25">
      <c r="A64" s="5">
        <f t="shared" si="1"/>
        <v>62</v>
      </c>
      <c r="B64" s="11"/>
      <c r="C64" s="12" t="e">
        <f>IF(#REF!&gt;0,"Перевыставлено",IF(#REF!&gt;0,[1]Списки!$B$36,IF(#REF!&gt;0,[1]Списки!$B$35,IF([1]постпродажное_обслуживание!S64&gt;0,[1]Списки!$B$34,IF([1]постпродажное_обслуживание!P64&gt;0,[1]Списки!$B$33,"")))))</f>
        <v>#REF!</v>
      </c>
      <c r="D64" s="8" t="str">
        <f>HYPERLINK([1]Списки!V65,[1]Списки!U65)</f>
        <v>Я-01-795</v>
      </c>
      <c r="E64" s="11">
        <f>IF(Таблица5[[#This Row],[номер]]="","",INDEX([1]!Таблица7[дата],MATCH([1]постпродажное_обслуживание!$D64,[1]!Таблица7[номер],0)))</f>
        <v>42676</v>
      </c>
      <c r="F64" s="11" t="str">
        <f>IF(Таблица5[[#This Row],[дата]]="","",INDEX([1]!Таблица7[покупатель],MATCH([1]постпродажное_обслуживание!D64,[1]!Таблица7[номер],0)))</f>
        <v>Дроздова И.А.</v>
      </c>
      <c r="G64" s="11" t="str">
        <f>IF(Таблица5[[#This Row],[покупатель]]="","",INDEX([1]!Таблица7[объект],MATCH([1]постпродажное_обслуживание!$D64,[1]!Таблица7[номер],0)))</f>
        <v>2-й Брагинский 6</v>
      </c>
      <c r="H64" s="13">
        <f>IF(Таблица5[[#This Row],[номер]]="","",INDEX([1]!Таблица7[стр. №],MATCH(Таблица5[[#This Row],[номер]],[1]!Таблица7[номер],0)))</f>
        <v>14</v>
      </c>
      <c r="I64" s="14">
        <f>IF(Таблица5[[#This Row],[номер]]="","",INDEX([1]!Таблица7[кв],MATCH([1]постпродажное_обслуживание!$D64,[1]!Таблица7[номер],0)))</f>
        <v>129</v>
      </c>
      <c r="J64" s="11">
        <f>IF(Таблица5[[#This Row],[квартира]]="","",INDEX([1]!Таблица7[планируемая дата исполения],MATCH([1]постпродажное_обслуживание!$D64,[1]!Таблица7[номер],0)))</f>
        <v>42686</v>
      </c>
      <c r="K64" s="14">
        <f ca="1">IF(Таблица5[[#This Row],[срок ответ]]="","",INDEX([1]!Таблица7[тек. просрочка],MATCH([1]постпродажное_обслуживание!$D64,[1]!Таблица7[номер],0)))</f>
        <v>100</v>
      </c>
      <c r="L64" s="10"/>
      <c r="M64" s="10"/>
      <c r="N64" s="10"/>
      <c r="O64" s="10"/>
      <c r="P64" s="15">
        <v>42716</v>
      </c>
      <c r="Q64" s="11"/>
    </row>
    <row r="65" spans="1:17" x14ac:dyDescent="0.25">
      <c r="A65" s="5">
        <f t="shared" si="1"/>
        <v>63</v>
      </c>
      <c r="B65" s="11"/>
      <c r="C65" s="12" t="e">
        <f>IF(#REF!&gt;0,"Перевыставлено",IF(#REF!&gt;0,[1]Списки!$B$36,IF(#REF!&gt;0,[1]Списки!$B$35,IF([1]постпродажное_обслуживание!S65&gt;0,[1]Списки!$B$34,IF([1]постпродажное_обслуживание!P65&gt;0,[1]Списки!$B$33,"")))))</f>
        <v>#REF!</v>
      </c>
      <c r="D65" s="8" t="str">
        <f>HYPERLINK([1]Списки!V66,[1]Списки!U66)</f>
        <v>Я-01-937</v>
      </c>
      <c r="E65" s="11">
        <f>IF(Таблица5[[#This Row],[номер]]="","",INDEX([1]!Таблица7[дата],MATCH([1]постпродажное_обслуживание!$D65,[1]!Таблица7[номер],0)))</f>
        <v>42709</v>
      </c>
      <c r="F65" s="11" t="str">
        <f>IF(Таблица5[[#This Row],[дата]]="","",INDEX([1]!Таблица7[покупатель],MATCH([1]постпродажное_обслуживание!D65,[1]!Таблица7[номер],0)))</f>
        <v>Коробова М.П.</v>
      </c>
      <c r="G65" s="11" t="str">
        <f>IF(Таблица5[[#This Row],[покупатель]]="","",INDEX([1]!Таблица7[объект],MATCH([1]постпродажное_обслуживание!$D65,[1]!Таблица7[номер],0)))</f>
        <v>2-й Брагинский 10</v>
      </c>
      <c r="H65" s="13">
        <f>IF(Таблица5[[#This Row],[номер]]="","",INDEX([1]!Таблица7[стр. №],MATCH(Таблица5[[#This Row],[номер]],[1]!Таблица7[номер],0)))</f>
        <v>12</v>
      </c>
      <c r="I65" s="14">
        <f>IF(Таблица5[[#This Row],[номер]]="","",INDEX([1]!Таблица7[кв],MATCH([1]постпродажное_обслуживание!$D65,[1]!Таблица7[номер],0)))</f>
        <v>29</v>
      </c>
      <c r="J65" s="11">
        <f>IF(Таблица5[[#This Row],[квартира]]="","",INDEX([1]!Таблица7[планируемая дата исполения],MATCH([1]постпродажное_обслуживание!$D65,[1]!Таблица7[номер],0)))</f>
        <v>42719</v>
      </c>
      <c r="K65" s="14">
        <f ca="1">IF(Таблица5[[#This Row],[срок ответ]]="","",INDEX([1]!Таблица7[тек. просрочка],MATCH([1]постпродажное_обслуживание!$D65,[1]!Таблица7[номер],0)))</f>
        <v>67</v>
      </c>
      <c r="L65" s="10"/>
      <c r="M65" s="10"/>
      <c r="N65" s="10"/>
      <c r="O65" s="10"/>
      <c r="P65" s="15">
        <v>42712</v>
      </c>
      <c r="Q65" s="11"/>
    </row>
    <row r="66" spans="1:17" x14ac:dyDescent="0.25">
      <c r="A66" s="5">
        <f t="shared" si="1"/>
        <v>64</v>
      </c>
      <c r="B66" s="11"/>
      <c r="C66" s="12" t="e">
        <f>IF(#REF!&gt;0,"Перевыставлено",IF(#REF!&gt;0,[1]Списки!$B$36,IF(#REF!&gt;0,[1]Списки!$B$35,IF([1]постпродажное_обслуживание!S66&gt;0,[1]Списки!$B$34,IF([1]постпродажное_обслуживание!P66&gt;0,[1]Списки!$B$33,"")))))</f>
        <v>#REF!</v>
      </c>
      <c r="D66" s="8" t="str">
        <f>HYPERLINK([1]Списки!V67,[1]Списки!U67)</f>
        <v>Я-01-938</v>
      </c>
      <c r="E66" s="11">
        <f>IF(Таблица5[[#This Row],[номер]]="","",INDEX([1]!Таблица7[дата],MATCH([1]постпродажное_обслуживание!$D66,[1]!Таблица7[номер],0)))</f>
        <v>42709</v>
      </c>
      <c r="F66" s="11" t="str">
        <f>IF(Таблица5[[#This Row],[дата]]="","",INDEX([1]!Таблица7[покупатель],MATCH([1]постпродажное_обслуживание!D66,[1]!Таблица7[номер],0)))</f>
        <v>Абрамова О.В.</v>
      </c>
      <c r="G66" s="11" t="str">
        <f>IF(Таблица5[[#This Row],[покупатель]]="","",INDEX([1]!Таблица7[объект],MATCH([1]постпродажное_обслуживание!$D66,[1]!Таблица7[номер],0)))</f>
        <v>2-й Брагинский 7</v>
      </c>
      <c r="H66" s="13">
        <f>IF(Таблица5[[#This Row],[номер]]="","",INDEX([1]!Таблица7[стр. №],MATCH(Таблица5[[#This Row],[номер]],[1]!Таблица7[номер],0)))</f>
        <v>18</v>
      </c>
      <c r="I66" s="14">
        <f>IF(Таблица5[[#This Row],[номер]]="","",INDEX([1]!Таблица7[кв],MATCH([1]постпродажное_обслуживание!$D66,[1]!Таблица7[номер],0)))</f>
        <v>322</v>
      </c>
      <c r="J66" s="11">
        <f>IF(Таблица5[[#This Row],[квартира]]="","",INDEX([1]!Таблица7[планируемая дата исполения],MATCH([1]постпродажное_обслуживание!$D66,[1]!Таблица7[номер],0)))</f>
        <v>42719</v>
      </c>
      <c r="K66" s="14">
        <f ca="1">IF(Таблица5[[#This Row],[срок ответ]]="","",INDEX([1]!Таблица7[тек. просрочка],MATCH([1]постпродажное_обслуживание!$D66,[1]!Таблица7[номер],0)))</f>
        <v>67</v>
      </c>
      <c r="L66" s="10"/>
      <c r="M66" s="10"/>
      <c r="N66" s="10"/>
      <c r="O66" s="10"/>
      <c r="P66" s="15">
        <v>42712</v>
      </c>
      <c r="Q66" s="11"/>
    </row>
    <row r="67" spans="1:17" x14ac:dyDescent="0.25">
      <c r="A67" s="5">
        <f t="shared" si="1"/>
        <v>65</v>
      </c>
      <c r="B67" s="11"/>
      <c r="C67" s="12" t="e">
        <f>IF(#REF!&gt;0,"Перевыставлено",IF(#REF!&gt;0,[1]Списки!$B$36,IF(#REF!&gt;0,[1]Списки!$B$35,IF([1]постпродажное_обслуживание!S67&gt;0,[1]Списки!$B$34,IF([1]постпродажное_обслуживание!P67&gt;0,[1]Списки!$B$33,"")))))</f>
        <v>#REF!</v>
      </c>
      <c r="D67" s="8" t="str">
        <f>HYPERLINK([1]Списки!V68,[1]Списки!U68)</f>
        <v>Я-01-939</v>
      </c>
      <c r="E67" s="11">
        <f>IF(Таблица5[[#This Row],[номер]]="","",INDEX([1]!Таблица7[дата],MATCH([1]постпродажное_обслуживание!$D67,[1]!Таблица7[номер],0)))</f>
        <v>42709</v>
      </c>
      <c r="F67" s="11" t="str">
        <f>IF(Таблица5[[#This Row],[дата]]="","",INDEX([1]!Таблица7[покупатель],MATCH([1]постпродажное_обслуживание!D67,[1]!Таблица7[номер],0)))</f>
        <v>Рустамова А.В.</v>
      </c>
      <c r="G67" s="11" t="str">
        <f>IF(Таблица5[[#This Row],[покупатель]]="","",INDEX([1]!Таблица7[объект],MATCH([1]постпродажное_обслуживание!$D67,[1]!Таблица7[номер],0)))</f>
        <v>2-й Брагинский 7</v>
      </c>
      <c r="H67" s="13">
        <f>IF(Таблица5[[#This Row],[номер]]="","",INDEX([1]!Таблица7[стр. №],MATCH(Таблица5[[#This Row],[номер]],[1]!Таблица7[номер],0)))</f>
        <v>18</v>
      </c>
      <c r="I67" s="14" t="str">
        <f>IF(Таблица5[[#This Row],[номер]]="","",INDEX([1]!Таблица7[кв],MATCH([1]постпродажное_обслуживание!$D67,[1]!Таблица7[номер],0)))</f>
        <v>69; 8</v>
      </c>
      <c r="J67" s="11">
        <f>IF(Таблица5[[#This Row],[квартира]]="","",INDEX([1]!Таблица7[планируемая дата исполения],MATCH([1]постпродажное_обслуживание!$D67,[1]!Таблица7[номер],0)))</f>
        <v>42719</v>
      </c>
      <c r="K67" s="14">
        <f ca="1">IF(Таблица5[[#This Row],[срок ответ]]="","",INDEX([1]!Таблица7[тек. просрочка],MATCH([1]постпродажное_обслуживание!$D67,[1]!Таблица7[номер],0)))</f>
        <v>67</v>
      </c>
      <c r="L67" s="10"/>
      <c r="M67" s="10"/>
      <c r="N67" s="10"/>
      <c r="O67" s="10"/>
      <c r="P67" s="15">
        <v>42712</v>
      </c>
      <c r="Q67" s="11"/>
    </row>
    <row r="68" spans="1:17" x14ac:dyDescent="0.25">
      <c r="A68" s="5">
        <f t="shared" si="1"/>
        <v>66</v>
      </c>
      <c r="B68" s="11"/>
      <c r="C68" s="12" t="e">
        <f>IF(#REF!&gt;0,"Перевыставлено",IF(#REF!&gt;0,[1]Списки!$B$36,IF(#REF!&gt;0,[1]Списки!$B$35,IF([1]постпродажное_обслуживание!S68&gt;0,[1]Списки!$B$34,IF([1]постпродажное_обслуживание!P68&gt;0,[1]Списки!$B$33,"")))))</f>
        <v>#REF!</v>
      </c>
      <c r="D68" s="8" t="str">
        <f>HYPERLINK([1]Списки!V69,[1]Списки!U69)</f>
        <v>Я-01-941</v>
      </c>
      <c r="E68" s="11">
        <f>IF(Таблица5[[#This Row],[номер]]="","",INDEX([1]!Таблица7[дата],MATCH([1]постпродажное_обслуживание!$D68,[1]!Таблица7[номер],0)))</f>
        <v>42709</v>
      </c>
      <c r="F68" s="11" t="str">
        <f>IF(Таблица5[[#This Row],[дата]]="","",INDEX([1]!Таблица7[покупатель],MATCH([1]постпродажное_обслуживание!D68,[1]!Таблица7[номер],0)))</f>
        <v>Гущина А.А.</v>
      </c>
      <c r="G68" s="11" t="str">
        <f>IF(Таблица5[[#This Row],[покупатель]]="","",INDEX([1]!Таблица7[объект],MATCH([1]постпродажное_обслуживание!$D68,[1]!Таблица7[номер],0)))</f>
        <v>2-й Брагинский 7</v>
      </c>
      <c r="H68" s="13">
        <f>IF(Таблица5[[#This Row],[номер]]="","",INDEX([1]!Таблица7[стр. №],MATCH(Таблица5[[#This Row],[номер]],[1]!Таблица7[номер],0)))</f>
        <v>18</v>
      </c>
      <c r="I68" s="14">
        <f>IF(Таблица5[[#This Row],[номер]]="","",INDEX([1]!Таблица7[кв],MATCH([1]постпродажное_обслуживание!$D68,[1]!Таблица7[номер],0)))</f>
        <v>82</v>
      </c>
      <c r="J68" s="11">
        <f>IF(Таблица5[[#This Row],[квартира]]="","",INDEX([1]!Таблица7[планируемая дата исполения],MATCH([1]постпродажное_обслуживание!$D68,[1]!Таблица7[номер],0)))</f>
        <v>42719</v>
      </c>
      <c r="K68" s="14">
        <f ca="1">IF(Таблица5[[#This Row],[срок ответ]]="","",INDEX([1]!Таблица7[тек. просрочка],MATCH([1]постпродажное_обслуживание!$D68,[1]!Таблица7[номер],0)))</f>
        <v>67</v>
      </c>
      <c r="L68" s="10"/>
      <c r="M68" s="10"/>
      <c r="N68" s="10"/>
      <c r="O68" s="10"/>
      <c r="P68" s="15">
        <v>42712</v>
      </c>
      <c r="Q68" s="11"/>
    </row>
    <row r="69" spans="1:17" x14ac:dyDescent="0.25">
      <c r="A69" s="5">
        <f t="shared" ref="A69:A132" si="2">IF(A68="№п/п",1,A68+1)</f>
        <v>67</v>
      </c>
      <c r="B69" s="11"/>
      <c r="C69" s="12" t="e">
        <f>IF(#REF!&gt;0,"Перевыставлено",IF(#REF!&gt;0,[1]Списки!$B$36,IF(#REF!&gt;0,[1]Списки!$B$35,IF([1]постпродажное_обслуживание!S69&gt;0,[1]Списки!$B$34,IF([1]постпродажное_обслуживание!P69&gt;0,[1]Списки!$B$33,"")))))</f>
        <v>#REF!</v>
      </c>
      <c r="D69" s="8" t="str">
        <f>HYPERLINK([1]Списки!V70,[1]Списки!U70)</f>
        <v>Я-01-948</v>
      </c>
      <c r="E69" s="11">
        <f>IF(Таблица5[[#This Row],[номер]]="","",INDEX([1]!Таблица7[дата],MATCH([1]постпродажное_обслуживание!$D69,[1]!Таблица7[номер],0)))</f>
        <v>42711</v>
      </c>
      <c r="F69" s="11" t="str">
        <f>IF(Таблица5[[#This Row],[дата]]="","",INDEX([1]!Таблица7[покупатель],MATCH([1]постпродажное_обслуживание!D69,[1]!Таблица7[номер],0)))</f>
        <v>Уварова Елена Викторовна</v>
      </c>
      <c r="G69" s="11" t="str">
        <f>IF(Таблица5[[#This Row],[покупатель]]="","",INDEX([1]!Таблица7[объект],MATCH([1]постпродажное_обслуживание!$D69,[1]!Таблица7[номер],0)))</f>
        <v>2-й Брагинский 7</v>
      </c>
      <c r="H69" s="13">
        <f>IF(Таблица5[[#This Row],[номер]]="","",INDEX([1]!Таблица7[стр. №],MATCH(Таблица5[[#This Row],[номер]],[1]!Таблица7[номер],0)))</f>
        <v>18</v>
      </c>
      <c r="I69" s="14">
        <f>IF(Таблица5[[#This Row],[номер]]="","",INDEX([1]!Таблица7[кв],MATCH([1]постпродажное_обслуживание!$D69,[1]!Таблица7[номер],0)))</f>
        <v>91</v>
      </c>
      <c r="J69" s="11">
        <f>IF(Таблица5[[#This Row],[квартира]]="","",INDEX([1]!Таблица7[планируемая дата исполения],MATCH([1]постпродажное_обслуживание!$D69,[1]!Таблица7[номер],0)))</f>
        <v>42721</v>
      </c>
      <c r="K69" s="14">
        <f ca="1">IF(Таблица5[[#This Row],[срок ответ]]="","",INDEX([1]!Таблица7[тек. просрочка],MATCH([1]постпродажное_обслуживание!$D69,[1]!Таблица7[номер],0)))</f>
        <v>65</v>
      </c>
      <c r="L69" s="10"/>
      <c r="M69" s="10"/>
      <c r="N69" s="10"/>
      <c r="O69" s="10"/>
      <c r="P69" s="15">
        <v>42716</v>
      </c>
      <c r="Q69" s="11"/>
    </row>
    <row r="70" spans="1:17" x14ac:dyDescent="0.25">
      <c r="A70" s="5">
        <f t="shared" si="2"/>
        <v>68</v>
      </c>
      <c r="B70" s="11"/>
      <c r="C70" s="12" t="e">
        <f>IF(#REF!&gt;0,"Перевыставлено",IF(#REF!&gt;0,[1]Списки!$B$36,IF(#REF!&gt;0,[1]Списки!$B$35,IF([1]постпродажное_обслуживание!S70&gt;0,[1]Списки!$B$34,IF([1]постпродажное_обслуживание!P70&gt;0,[1]Списки!$B$33,"")))))</f>
        <v>#REF!</v>
      </c>
      <c r="D70" s="8" t="str">
        <f>HYPERLINK([1]Списки!V71,[1]Списки!U71)</f>
        <v>Я-01-947</v>
      </c>
      <c r="E70" s="11">
        <f>IF(Таблица5[[#This Row],[номер]]="","",INDEX([1]!Таблица7[дата],MATCH([1]постпродажное_обслуживание!$D70,[1]!Таблица7[номер],0)))</f>
        <v>42710</v>
      </c>
      <c r="F70" s="11" t="str">
        <f>IF(Таблица5[[#This Row],[дата]]="","",INDEX([1]!Таблица7[покупатель],MATCH([1]постпродажное_обслуживание!D70,[1]!Таблица7[номер],0)))</f>
        <v>Филатов Сергей Юрьевич</v>
      </c>
      <c r="G70" s="11" t="str">
        <f>IF(Таблица5[[#This Row],[покупатель]]="","",INDEX([1]!Таблица7[объект],MATCH([1]постпродажное_обслуживание!$D70,[1]!Таблица7[номер],0)))</f>
        <v>2-й Брагинский 6</v>
      </c>
      <c r="H70" s="13">
        <f>IF(Таблица5[[#This Row],[номер]]="","",INDEX([1]!Таблица7[стр. №],MATCH(Таблица5[[#This Row],[номер]],[1]!Таблица7[номер],0)))</f>
        <v>14</v>
      </c>
      <c r="I70" s="14">
        <f>IF(Таблица5[[#This Row],[номер]]="","",INDEX([1]!Таблица7[кв],MATCH([1]постпродажное_обслуживание!$D70,[1]!Таблица7[номер],0)))</f>
        <v>72</v>
      </c>
      <c r="J70" s="11">
        <f>IF(Таблица5[[#This Row],[квартира]]="","",INDEX([1]!Таблица7[планируемая дата исполения],MATCH([1]постпродажное_обслуживание!$D70,[1]!Таблица7[номер],0)))</f>
        <v>42720</v>
      </c>
      <c r="K70" s="14">
        <f ca="1">IF(Таблица5[[#This Row],[срок ответ]]="","",INDEX([1]!Таблица7[тек. просрочка],MATCH([1]постпродажное_обслуживание!$D70,[1]!Таблица7[номер],0)))</f>
        <v>66</v>
      </c>
      <c r="L70" s="10"/>
      <c r="M70" s="10"/>
      <c r="N70" s="10"/>
      <c r="O70" s="10"/>
      <c r="P70" s="15">
        <v>42716</v>
      </c>
      <c r="Q70" s="11"/>
    </row>
    <row r="71" spans="1:17" x14ac:dyDescent="0.25">
      <c r="A71" s="5">
        <f t="shared" si="2"/>
        <v>69</v>
      </c>
      <c r="B71" s="11"/>
      <c r="C71" s="12" t="e">
        <f>IF(#REF!&gt;0,"Перевыставлено",IF(#REF!&gt;0,[1]Списки!$B$36,IF(#REF!&gt;0,[1]Списки!$B$35,IF([1]постпродажное_обслуживание!S71&gt;0,[1]Списки!$B$34,IF([1]постпродажное_обслуживание!P71&gt;0,[1]Списки!$B$33,"")))))</f>
        <v>#REF!</v>
      </c>
      <c r="D71" s="8" t="str">
        <f>HYPERLINK([1]Списки!V72,[1]Списки!U72)</f>
        <v>Я-01-949</v>
      </c>
      <c r="E71" s="11">
        <f>IF(Таблица5[[#This Row],[номер]]="","",INDEX([1]!Таблица7[дата],MATCH([1]постпродажное_обслуживание!$D71,[1]!Таблица7[номер],0)))</f>
        <v>42711</v>
      </c>
      <c r="F71" s="11" t="str">
        <f>IF(Таблица5[[#This Row],[дата]]="","",INDEX([1]!Таблица7[покупатель],MATCH([1]постпродажное_обслуживание!D71,[1]!Таблица7[номер],0)))</f>
        <v>ДОС</v>
      </c>
      <c r="G71" s="11" t="str">
        <f>IF(Таблица5[[#This Row],[покупатель]]="","",INDEX([1]!Таблица7[объект],MATCH([1]постпродажное_обслуживание!$D71,[1]!Таблица7[номер],0)))</f>
        <v>2-й Брагинский 10</v>
      </c>
      <c r="H71" s="13">
        <f>IF(Таблица5[[#This Row],[номер]]="","",INDEX([1]!Таблица7[стр. №],MATCH(Таблица5[[#This Row],[номер]],[1]!Таблица7[номер],0)))</f>
        <v>12</v>
      </c>
      <c r="I71" s="14">
        <f>IF(Таблица5[[#This Row],[номер]]="","",INDEX([1]!Таблица7[кв],MATCH([1]постпродажное_обслуживание!$D71,[1]!Таблица7[номер],0)))</f>
        <v>1</v>
      </c>
      <c r="J71" s="11">
        <f>IF(Таблица5[[#This Row],[квартира]]="","",INDEX([1]!Таблица7[планируемая дата исполения],MATCH([1]постпродажное_обслуживание!$D71,[1]!Таблица7[номер],0)))</f>
        <v>42721</v>
      </c>
      <c r="K71" s="14">
        <f ca="1">IF(Таблица5[[#This Row],[срок ответ]]="","",INDEX([1]!Таблица7[тек. просрочка],MATCH([1]постпродажное_обслуживание!$D71,[1]!Таблица7[номер],0)))</f>
        <v>65</v>
      </c>
      <c r="L71" s="10"/>
      <c r="M71" s="10"/>
      <c r="N71" s="10"/>
      <c r="O71" s="10"/>
      <c r="P71" s="15">
        <v>42719</v>
      </c>
      <c r="Q71" s="11"/>
    </row>
    <row r="72" spans="1:17" x14ac:dyDescent="0.25">
      <c r="A72" s="5">
        <f t="shared" si="2"/>
        <v>70</v>
      </c>
      <c r="B72" s="11"/>
      <c r="C72" s="12" t="e">
        <f>IF(#REF!&gt;0,"Перевыставлено",IF(#REF!&gt;0,[1]Списки!$B$36,IF(#REF!&gt;0,[1]Списки!$B$35,IF([1]постпродажное_обслуживание!S72&gt;0,[1]Списки!$B$34,IF([1]постпродажное_обслуживание!P72&gt;0,[1]Списки!$B$33,"")))))</f>
        <v>#REF!</v>
      </c>
      <c r="D72" s="8" t="str">
        <f>HYPERLINK([1]Списки!V73,[1]Списки!U73)</f>
        <v>Я-01-950</v>
      </c>
      <c r="E72" s="11">
        <f>IF(Таблица5[[#This Row],[номер]]="","",INDEX([1]!Таблица7[дата],MATCH([1]постпродажное_обслуживание!$D72,[1]!Таблица7[номер],0)))</f>
        <v>42713</v>
      </c>
      <c r="F72" s="11" t="str">
        <f>IF(Таблица5[[#This Row],[дата]]="","",INDEX([1]!Таблица7[покупатель],MATCH([1]постпродажное_обслуживание!D72,[1]!Таблица7[номер],0)))</f>
        <v xml:space="preserve">Уваров Алексей Алексеевич / Уварова Елена Дмитриевна </v>
      </c>
      <c r="G72" s="11" t="str">
        <f>IF(Таблица5[[#This Row],[покупатель]]="","",INDEX([1]!Таблица7[объект],MATCH([1]постпродажное_обслуживание!$D72,[1]!Таблица7[номер],0)))</f>
        <v>2-й Брагинский 10</v>
      </c>
      <c r="H72" s="13">
        <f>IF(Таблица5[[#This Row],[номер]]="","",INDEX([1]!Таблица7[стр. №],MATCH(Таблица5[[#This Row],[номер]],[1]!Таблица7[номер],0)))</f>
        <v>12</v>
      </c>
      <c r="I72" s="14">
        <f>IF(Таблица5[[#This Row],[номер]]="","",INDEX([1]!Таблица7[кв],MATCH([1]постпродажное_обслуживание!$D72,[1]!Таблица7[номер],0)))</f>
        <v>97</v>
      </c>
      <c r="J72" s="11">
        <f>IF(Таблица5[[#This Row],[квартира]]="","",INDEX([1]!Таблица7[планируемая дата исполения],MATCH([1]постпродажное_обслуживание!$D72,[1]!Таблица7[номер],0)))</f>
        <v>42723</v>
      </c>
      <c r="K72" s="14">
        <f ca="1">IF(Таблица5[[#This Row],[срок ответ]]="","",INDEX([1]!Таблица7[тек. просрочка],MATCH([1]постпродажное_обслуживание!$D72,[1]!Таблица7[номер],0)))</f>
        <v>63</v>
      </c>
      <c r="L72" s="10"/>
      <c r="M72" s="10"/>
      <c r="N72" s="10"/>
      <c r="O72" s="10"/>
      <c r="P72" s="15">
        <v>42719</v>
      </c>
      <c r="Q72" s="11"/>
    </row>
    <row r="73" spans="1:17" x14ac:dyDescent="0.25">
      <c r="A73" s="5">
        <f t="shared" si="2"/>
        <v>71</v>
      </c>
      <c r="B73" s="11"/>
      <c r="C73" s="12" t="e">
        <f>IF(#REF!&gt;0,"Перевыставлено",IF(#REF!&gt;0,[1]Списки!$B$36,IF(#REF!&gt;0,[1]Списки!$B$35,IF([1]постпродажное_обслуживание!S73&gt;0,[1]Списки!$B$34,IF([1]постпродажное_обслуживание!P73&gt;0,[1]Списки!$B$33,"")))))</f>
        <v>#REF!</v>
      </c>
      <c r="D73" s="8" t="str">
        <f>HYPERLINK([1]Списки!V74,[1]Списки!U74)</f>
        <v>Я-01-951</v>
      </c>
      <c r="E73" s="11">
        <f>IF(Таблица5[[#This Row],[номер]]="","",INDEX([1]!Таблица7[дата],MATCH([1]постпродажное_обслуживание!$D73,[1]!Таблица7[номер],0)))</f>
        <v>42713</v>
      </c>
      <c r="F73" s="11" t="str">
        <f>IF(Таблица5[[#This Row],[дата]]="","",INDEX([1]!Таблица7[покупатель],MATCH([1]постпродажное_обслуживание!D73,[1]!Таблица7[номер],0)))</f>
        <v>Сереброва Татьяна Владимировна</v>
      </c>
      <c r="G73" s="11" t="str">
        <f>IF(Таблица5[[#This Row],[покупатель]]="","",INDEX([1]!Таблица7[объект],MATCH([1]постпродажное_обслуживание!$D73,[1]!Таблица7[номер],0)))</f>
        <v>2-й Брагинский 10</v>
      </c>
      <c r="H73" s="13">
        <f>IF(Таблица5[[#This Row],[номер]]="","",INDEX([1]!Таблица7[стр. №],MATCH(Таблица5[[#This Row],[номер]],[1]!Таблица7[номер],0)))</f>
        <v>12</v>
      </c>
      <c r="I73" s="14">
        <f>IF(Таблица5[[#This Row],[номер]]="","",INDEX([1]!Таблица7[кв],MATCH([1]постпродажное_обслуживание!$D73,[1]!Таблица7[номер],0)))</f>
        <v>341</v>
      </c>
      <c r="J73" s="11">
        <f>IF(Таблица5[[#This Row],[квартира]]="","",INDEX([1]!Таблица7[планируемая дата исполения],MATCH([1]постпродажное_обслуживание!$D73,[1]!Таблица7[номер],0)))</f>
        <v>42723</v>
      </c>
      <c r="K73" s="14">
        <f ca="1">IF(Таблица5[[#This Row],[срок ответ]]="","",INDEX([1]!Таблица7[тек. просрочка],MATCH([1]постпродажное_обслуживание!$D73,[1]!Таблица7[номер],0)))</f>
        <v>63</v>
      </c>
      <c r="L73" s="10"/>
      <c r="M73" s="10"/>
      <c r="N73" s="10"/>
      <c r="O73" s="10"/>
      <c r="P73" s="15">
        <v>42719</v>
      </c>
      <c r="Q73" s="11"/>
    </row>
    <row r="74" spans="1:17" x14ac:dyDescent="0.25">
      <c r="A74" s="5">
        <f t="shared" si="2"/>
        <v>72</v>
      </c>
      <c r="B74" s="11"/>
      <c r="C74" s="12" t="e">
        <f>IF(#REF!&gt;0,"Перевыставлено",IF(#REF!&gt;0,[1]Списки!$B$36,IF(#REF!&gt;0,[1]Списки!$B$35,IF([1]постпродажное_обслуживание!S74&gt;0,[1]Списки!$B$34,IF([1]постпродажное_обслуживание!P74&gt;0,[1]Списки!$B$33,"")))))</f>
        <v>#REF!</v>
      </c>
      <c r="D74" s="8" t="str">
        <f>HYPERLINK([1]Списки!V75,[1]Списки!U75)</f>
        <v>Я-01-952</v>
      </c>
      <c r="E74" s="11">
        <f>IF(Таблица5[[#This Row],[номер]]="","",INDEX([1]!Таблица7[дата],MATCH([1]постпродажное_обслуживание!$D74,[1]!Таблица7[номер],0)))</f>
        <v>42713</v>
      </c>
      <c r="F74" s="11" t="str">
        <f>IF(Таблица5[[#This Row],[дата]]="","",INDEX([1]!Таблица7[покупатель],MATCH([1]постпродажное_обслуживание!D74,[1]!Таблица7[номер],0)))</f>
        <v>Ворожищева Валентина Константиновна</v>
      </c>
      <c r="G74" s="11" t="str">
        <f>IF(Таблица5[[#This Row],[покупатель]]="","",INDEX([1]!Таблица7[объект],MATCH([1]постпродажное_обслуживание!$D74,[1]!Таблица7[номер],0)))</f>
        <v>2-й Брагинский 10</v>
      </c>
      <c r="H74" s="13">
        <f>IF(Таблица5[[#This Row],[номер]]="","",INDEX([1]!Таблица7[стр. №],MATCH(Таблица5[[#This Row],[номер]],[1]!Таблица7[номер],0)))</f>
        <v>12</v>
      </c>
      <c r="I74" s="14">
        <f>IF(Таблица5[[#This Row],[номер]]="","",INDEX([1]!Таблица7[кв],MATCH([1]постпродажное_обслуживание!$D74,[1]!Таблица7[номер],0)))</f>
        <v>215</v>
      </c>
      <c r="J74" s="11">
        <f>IF(Таблица5[[#This Row],[квартира]]="","",INDEX([1]!Таблица7[планируемая дата исполения],MATCH([1]постпродажное_обслуживание!$D74,[1]!Таблица7[номер],0)))</f>
        <v>42723</v>
      </c>
      <c r="K74" s="14">
        <f ca="1">IF(Таблица5[[#This Row],[срок ответ]]="","",INDEX([1]!Таблица7[тек. просрочка],MATCH([1]постпродажное_обслуживание!$D74,[1]!Таблица7[номер],0)))</f>
        <v>63</v>
      </c>
      <c r="L74" s="10"/>
      <c r="M74" s="10"/>
      <c r="N74" s="10"/>
      <c r="O74" s="10"/>
      <c r="P74" s="15">
        <v>42719</v>
      </c>
      <c r="Q74" s="11"/>
    </row>
    <row r="75" spans="1:17" x14ac:dyDescent="0.25">
      <c r="A75" s="5">
        <f t="shared" si="2"/>
        <v>73</v>
      </c>
      <c r="B75" s="11"/>
      <c r="C75" s="12" t="e">
        <f>IF(#REF!&gt;0,"Перевыставлено",IF(#REF!&gt;0,[1]Списки!$B$36,IF(#REF!&gt;0,[1]Списки!$B$35,IF([1]постпродажное_обслуживание!S75&gt;0,[1]Списки!$B$34,IF([1]постпродажное_обслуживание!P75&gt;0,[1]Списки!$B$33,"")))))</f>
        <v>#REF!</v>
      </c>
      <c r="D75" s="8" t="str">
        <f>HYPERLINK([1]Списки!V76,[1]Списки!U76)</f>
        <v>Я-01-953</v>
      </c>
      <c r="E75" s="11">
        <f>IF(Таблица5[[#This Row],[номер]]="","",INDEX([1]!Таблица7[дата],MATCH([1]постпродажное_обслуживание!$D75,[1]!Таблица7[номер],0)))</f>
        <v>42713</v>
      </c>
      <c r="F75" s="11" t="str">
        <f>IF(Таблица5[[#This Row],[дата]]="","",INDEX([1]!Таблица7[покупатель],MATCH([1]постпродажное_обслуживание!D75,[1]!Таблица7[номер],0)))</f>
        <v>Ворожищева Валентина Константиновна</v>
      </c>
      <c r="G75" s="11" t="str">
        <f>IF(Таблица5[[#This Row],[покупатель]]="","",INDEX([1]!Таблица7[объект],MATCH([1]постпродажное_обслуживание!$D75,[1]!Таблица7[номер],0)))</f>
        <v>2-й Брагинский 10</v>
      </c>
      <c r="H75" s="13">
        <f>IF(Таблица5[[#This Row],[номер]]="","",INDEX([1]!Таблица7[стр. №],MATCH(Таблица5[[#This Row],[номер]],[1]!Таблица7[номер],0)))</f>
        <v>12</v>
      </c>
      <c r="I75" s="14">
        <f>IF(Таблица5[[#This Row],[номер]]="","",INDEX([1]!Таблица7[кв],MATCH([1]постпродажное_обслуживание!$D75,[1]!Таблица7[номер],0)))</f>
        <v>215</v>
      </c>
      <c r="J75" s="11">
        <f>IF(Таблица5[[#This Row],[квартира]]="","",INDEX([1]!Таблица7[планируемая дата исполения],MATCH([1]постпродажное_обслуживание!$D75,[1]!Таблица7[номер],0)))</f>
        <v>42723</v>
      </c>
      <c r="K75" s="14">
        <f ca="1">IF(Таблица5[[#This Row],[срок ответ]]="","",INDEX([1]!Таблица7[тек. просрочка],MATCH([1]постпродажное_обслуживание!$D75,[1]!Таблица7[номер],0)))</f>
        <v>63</v>
      </c>
      <c r="L75" s="10"/>
      <c r="M75" s="10"/>
      <c r="N75" s="10"/>
      <c r="O75" s="10"/>
      <c r="P75" s="15">
        <v>42719</v>
      </c>
      <c r="Q75" s="11"/>
    </row>
    <row r="76" spans="1:17" x14ac:dyDescent="0.25">
      <c r="A76" s="5">
        <f t="shared" si="2"/>
        <v>74</v>
      </c>
      <c r="B76" s="11"/>
      <c r="C76" s="12" t="e">
        <f>IF(#REF!&gt;0,"Перевыставлено",IF(#REF!&gt;0,[1]Списки!$B$36,IF(#REF!&gt;0,[1]Списки!$B$35,IF([1]постпродажное_обслуживание!S76&gt;0,[1]Списки!$B$34,IF([1]постпродажное_обслуживание!P76&gt;0,[1]Списки!$B$33,"")))))</f>
        <v>#REF!</v>
      </c>
      <c r="D76" s="8" t="str">
        <f>HYPERLINK([1]Списки!V77,[1]Списки!U77)</f>
        <v>Я-01-954</v>
      </c>
      <c r="E76" s="11">
        <f>IF(Таблица5[[#This Row],[номер]]="","",INDEX([1]!Таблица7[дата],MATCH([1]постпродажное_обслуживание!$D76,[1]!Таблица7[номер],0)))</f>
        <v>42713</v>
      </c>
      <c r="F76" s="11" t="str">
        <f>IF(Таблица5[[#This Row],[дата]]="","",INDEX([1]!Таблица7[покупатель],MATCH([1]постпродажное_обслуживание!D76,[1]!Таблица7[номер],0)))</f>
        <v>Яковлева Олеся Романовна</v>
      </c>
      <c r="G76" s="11" t="str">
        <f>IF(Таблица5[[#This Row],[покупатель]]="","",INDEX([1]!Таблица7[объект],MATCH([1]постпродажное_обслуживание!$D76,[1]!Таблица7[номер],0)))</f>
        <v>2-й Брагинский 7</v>
      </c>
      <c r="H76" s="13">
        <f>IF(Таблица5[[#This Row],[номер]]="","",INDEX([1]!Таблица7[стр. №],MATCH(Таблица5[[#This Row],[номер]],[1]!Таблица7[номер],0)))</f>
        <v>18</v>
      </c>
      <c r="I76" s="14">
        <f>IF(Таблица5[[#This Row],[номер]]="","",INDEX([1]!Таблица7[кв],MATCH([1]постпродажное_обслуживание!$D76,[1]!Таблица7[номер],0)))</f>
        <v>341</v>
      </c>
      <c r="J76" s="11">
        <f>IF(Таблица5[[#This Row],[квартира]]="","",INDEX([1]!Таблица7[планируемая дата исполения],MATCH([1]постпродажное_обслуживание!$D76,[1]!Таблица7[номер],0)))</f>
        <v>42723</v>
      </c>
      <c r="K76" s="14">
        <f ca="1">IF(Таблица5[[#This Row],[срок ответ]]="","",INDEX([1]!Таблица7[тек. просрочка],MATCH([1]постпродажное_обслуживание!$D76,[1]!Таблица7[номер],0)))</f>
        <v>63</v>
      </c>
      <c r="L76" s="10"/>
      <c r="M76" s="10"/>
      <c r="N76" s="10"/>
      <c r="O76" s="10"/>
      <c r="P76" s="15">
        <v>42719</v>
      </c>
      <c r="Q76" s="11"/>
    </row>
    <row r="77" spans="1:17" x14ac:dyDescent="0.25">
      <c r="A77" s="5">
        <f t="shared" si="2"/>
        <v>75</v>
      </c>
      <c r="B77" s="11"/>
      <c r="C77" s="12" t="e">
        <f>IF(#REF!&gt;0,"Перевыставлено",IF(#REF!&gt;0,[1]Списки!$B$36,IF(#REF!&gt;0,[1]Списки!$B$35,IF([1]постпродажное_обслуживание!S77&gt;0,[1]Списки!$B$34,IF([1]постпродажное_обслуживание!P77&gt;0,[1]Списки!$B$33,"")))))</f>
        <v>#REF!</v>
      </c>
      <c r="D77" s="8" t="str">
        <f>HYPERLINK([1]Списки!V78,[1]Списки!U78)</f>
        <v>Я-01-955</v>
      </c>
      <c r="E77" s="11">
        <f>IF(Таблица5[[#This Row],[номер]]="","",INDEX([1]!Таблица7[дата],MATCH([1]постпродажное_обслуживание!$D77,[1]!Таблица7[номер],0)))</f>
        <v>42716</v>
      </c>
      <c r="F77" s="11" t="str">
        <f>IF(Таблица5[[#This Row],[дата]]="","",INDEX([1]!Таблица7[покупатель],MATCH([1]постпродажное_обслуживание!D77,[1]!Таблица7[номер],0)))</f>
        <v>Абрамова Ольга Владимировна</v>
      </c>
      <c r="G77" s="11" t="str">
        <f>IF(Таблица5[[#This Row],[покупатель]]="","",INDEX([1]!Таблица7[объект],MATCH([1]постпродажное_обслуживание!$D77,[1]!Таблица7[номер],0)))</f>
        <v>2-й Брагинский 7</v>
      </c>
      <c r="H77" s="13">
        <f>IF(Таблица5[[#This Row],[номер]]="","",INDEX([1]!Таблица7[стр. №],MATCH(Таблица5[[#This Row],[номер]],[1]!Таблица7[номер],0)))</f>
        <v>18</v>
      </c>
      <c r="I77" s="14">
        <f>IF(Таблица5[[#This Row],[номер]]="","",INDEX([1]!Таблица7[кв],MATCH([1]постпродажное_обслуживание!$D77,[1]!Таблица7[номер],0)))</f>
        <v>322</v>
      </c>
      <c r="J77" s="11">
        <f>IF(Таблица5[[#This Row],[квартира]]="","",INDEX([1]!Таблица7[планируемая дата исполения],MATCH([1]постпродажное_обслуживание!$D77,[1]!Таблица7[номер],0)))</f>
        <v>42726</v>
      </c>
      <c r="K77" s="14">
        <f ca="1">IF(Таблица5[[#This Row],[срок ответ]]="","",INDEX([1]!Таблица7[тек. просрочка],MATCH([1]постпродажное_обслуживание!$D77,[1]!Таблица7[номер],0)))</f>
        <v>60</v>
      </c>
      <c r="L77" s="10"/>
      <c r="M77" s="10"/>
      <c r="N77" s="10"/>
      <c r="O77" s="10"/>
      <c r="P77" s="15">
        <v>42719</v>
      </c>
      <c r="Q77" s="11"/>
    </row>
    <row r="78" spans="1:17" x14ac:dyDescent="0.25">
      <c r="A78" s="5">
        <f t="shared" si="2"/>
        <v>76</v>
      </c>
      <c r="B78" s="11"/>
      <c r="C78" s="12" t="e">
        <f>IF(#REF!&gt;0,"Перевыставлено",IF(#REF!&gt;0,[1]Списки!$B$36,IF(#REF!&gt;0,[1]Списки!$B$35,IF([1]постпродажное_обслуживание!S78&gt;0,[1]Списки!$B$34,IF([1]постпродажное_обслуживание!P78&gt;0,[1]Списки!$B$33,"")))))</f>
        <v>#REF!</v>
      </c>
      <c r="D78" s="8" t="str">
        <f>HYPERLINK([1]Списки!V79,[1]Списки!U79)</f>
        <v>Я-01-960</v>
      </c>
      <c r="E78" s="11">
        <f>IF(Таблица5[[#This Row],[номер]]="","",INDEX([1]!Таблица7[дата],MATCH([1]постпродажное_обслуживание!$D78,[1]!Таблица7[номер],0)))</f>
        <v>42716</v>
      </c>
      <c r="F78" s="11" t="str">
        <f>IF(Таблица5[[#This Row],[дата]]="","",INDEX([1]!Таблица7[покупатель],MATCH([1]постпродажное_обслуживание!D78,[1]!Таблица7[номер],0)))</f>
        <v>Скворцов Юрий Георгиевич</v>
      </c>
      <c r="G78" s="11" t="str">
        <f>IF(Таблица5[[#This Row],[покупатель]]="","",INDEX([1]!Таблица7[объект],MATCH([1]постпродажное_обслуживание!$D78,[1]!Таблица7[номер],0)))</f>
        <v>2-й Брагинский 7</v>
      </c>
      <c r="H78" s="13">
        <f>IF(Таблица5[[#This Row],[номер]]="","",INDEX([1]!Таблица7[стр. №],MATCH(Таблица5[[#This Row],[номер]],[1]!Таблица7[номер],0)))</f>
        <v>18</v>
      </c>
      <c r="I78" s="14">
        <f>IF(Таблица5[[#This Row],[номер]]="","",INDEX([1]!Таблица7[кв],MATCH([1]постпродажное_обслуживание!$D78,[1]!Таблица7[номер],0)))</f>
        <v>280</v>
      </c>
      <c r="J78" s="11">
        <f>IF(Таблица5[[#This Row],[квартира]]="","",INDEX([1]!Таблица7[планируемая дата исполения],MATCH([1]постпродажное_обслуживание!$D78,[1]!Таблица7[номер],0)))</f>
        <v>42726</v>
      </c>
      <c r="K78" s="14">
        <f ca="1">IF(Таблица5[[#This Row],[срок ответ]]="","",INDEX([1]!Таблица7[тек. просрочка],MATCH([1]постпродажное_обслуживание!$D78,[1]!Таблица7[номер],0)))</f>
        <v>60</v>
      </c>
      <c r="L78" s="10"/>
      <c r="M78" s="10"/>
      <c r="N78" s="10"/>
      <c r="O78" s="10"/>
      <c r="P78" s="15">
        <v>42719</v>
      </c>
      <c r="Q78" s="11"/>
    </row>
    <row r="79" spans="1:17" x14ac:dyDescent="0.25">
      <c r="A79" s="5">
        <f t="shared" si="2"/>
        <v>77</v>
      </c>
      <c r="B79" s="11"/>
      <c r="C79" s="12" t="e">
        <f>IF(#REF!&gt;0,"Перевыставлено",IF(#REF!&gt;0,[1]Списки!$B$36,IF(#REF!&gt;0,[1]Списки!$B$35,IF([1]постпродажное_обслуживание!S79&gt;0,[1]Списки!$B$34,IF([1]постпродажное_обслуживание!P79&gt;0,[1]Списки!$B$33,"")))))</f>
        <v>#REF!</v>
      </c>
      <c r="D79" s="8" t="str">
        <f>HYPERLINK([1]Списки!V80,[1]Списки!U80)</f>
        <v>Я-01-963</v>
      </c>
      <c r="E79" s="11">
        <f>IF(Таблица5[[#This Row],[номер]]="","",INDEX([1]!Таблица7[дата],MATCH([1]постпродажное_обслуживание!$D79,[1]!Таблица7[номер],0)))</f>
        <v>42716</v>
      </c>
      <c r="F79" s="11" t="str">
        <f>IF(Таблица5[[#This Row],[дата]]="","",INDEX([1]!Таблица7[покупатель],MATCH([1]постпродажное_обслуживание!D79,[1]!Таблица7[номер],0)))</f>
        <v>Федосеев Глеб Сергеевич</v>
      </c>
      <c r="G79" s="11" t="str">
        <f>IF(Таблица5[[#This Row],[покупатель]]="","",INDEX([1]!Таблица7[объект],MATCH([1]постпродажное_обслуживание!$D79,[1]!Таблица7[номер],0)))</f>
        <v>2-й Брагинский 7</v>
      </c>
      <c r="H79" s="13">
        <f>IF(Таблица5[[#This Row],[номер]]="","",INDEX([1]!Таблица7[стр. №],MATCH(Таблица5[[#This Row],[номер]],[1]!Таблица7[номер],0)))</f>
        <v>18</v>
      </c>
      <c r="I79" s="14">
        <f>IF(Таблица5[[#This Row],[номер]]="","",INDEX([1]!Таблица7[кв],MATCH([1]постпродажное_обслуживание!$D79,[1]!Таблица7[номер],0)))</f>
        <v>355</v>
      </c>
      <c r="J79" s="11">
        <f>IF(Таблица5[[#This Row],[квартира]]="","",INDEX([1]!Таблица7[планируемая дата исполения],MATCH([1]постпродажное_обслуживание!$D79,[1]!Таблица7[номер],0)))</f>
        <v>42726</v>
      </c>
      <c r="K79" s="14">
        <f ca="1">IF(Таблица5[[#This Row],[срок ответ]]="","",INDEX([1]!Таблица7[тек. просрочка],MATCH([1]постпродажное_обслуживание!$D79,[1]!Таблица7[номер],0)))</f>
        <v>60</v>
      </c>
      <c r="L79" s="10"/>
      <c r="M79" s="10"/>
      <c r="N79" s="10"/>
      <c r="O79" s="10"/>
      <c r="P79" s="15">
        <v>42719</v>
      </c>
      <c r="Q79" s="11"/>
    </row>
    <row r="80" spans="1:17" x14ac:dyDescent="0.25">
      <c r="A80" s="5">
        <f t="shared" si="2"/>
        <v>78</v>
      </c>
      <c r="B80" s="11"/>
      <c r="C80" s="12" t="e">
        <f>IF(#REF!&gt;0,"Перевыставлено",IF(#REF!&gt;0,[1]Списки!$B$36,IF(#REF!&gt;0,[1]Списки!$B$35,IF([1]постпродажное_обслуживание!S80&gt;0,[1]Списки!$B$34,IF([1]постпродажное_обслуживание!P80&gt;0,[1]Списки!$B$33,"")))))</f>
        <v>#REF!</v>
      </c>
      <c r="D80" s="8" t="str">
        <f>HYPERLINK([1]Списки!V81,[1]Списки!U81)</f>
        <v>Я-01-961</v>
      </c>
      <c r="E80" s="11">
        <f>IF(Таблица5[[#This Row],[номер]]="","",INDEX([1]!Таблица7[дата],MATCH([1]постпродажное_обслуживание!$D80,[1]!Таблица7[номер],0)))</f>
        <v>42716</v>
      </c>
      <c r="F80" s="11" t="str">
        <f>IF(Таблица5[[#This Row],[дата]]="","",INDEX([1]!Таблица7[покупатель],MATCH([1]постпродажное_обслуживание!D80,[1]!Таблица7[номер],0)))</f>
        <v>Супрунович Игорь Геннадьевич</v>
      </c>
      <c r="G80" s="11" t="str">
        <f>IF(Таблица5[[#This Row],[покупатель]]="","",INDEX([1]!Таблица7[объект],MATCH([1]постпродажное_обслуживание!$D80,[1]!Таблица7[номер],0)))</f>
        <v>2-й Брагинский 7</v>
      </c>
      <c r="H80" s="13">
        <f>IF(Таблица5[[#This Row],[номер]]="","",INDEX([1]!Таблица7[стр. №],MATCH(Таблица5[[#This Row],[номер]],[1]!Таблица7[номер],0)))</f>
        <v>18</v>
      </c>
      <c r="I80" s="14">
        <f>IF(Таблица5[[#This Row],[номер]]="","",INDEX([1]!Таблица7[кв],MATCH([1]постпродажное_обслуживание!$D80,[1]!Таблица7[номер],0)))</f>
        <v>263</v>
      </c>
      <c r="J80" s="11">
        <f>IF(Таблица5[[#This Row],[квартира]]="","",INDEX([1]!Таблица7[планируемая дата исполения],MATCH([1]постпродажное_обслуживание!$D80,[1]!Таблица7[номер],0)))</f>
        <v>42726</v>
      </c>
      <c r="K80" s="14">
        <f ca="1">IF(Таблица5[[#This Row],[срок ответ]]="","",INDEX([1]!Таблица7[тек. просрочка],MATCH([1]постпродажное_обслуживание!$D80,[1]!Таблица7[номер],0)))</f>
        <v>60</v>
      </c>
      <c r="L80" s="10"/>
      <c r="M80" s="10"/>
      <c r="N80" s="10"/>
      <c r="O80" s="10"/>
      <c r="P80" s="15">
        <v>42719</v>
      </c>
      <c r="Q80" s="11"/>
    </row>
    <row r="81" spans="1:17" x14ac:dyDescent="0.25">
      <c r="A81" s="5">
        <f t="shared" si="2"/>
        <v>79</v>
      </c>
      <c r="B81" s="11"/>
      <c r="C81" s="12" t="e">
        <f>IF(#REF!&gt;0,"Перевыставлено",IF(#REF!&gt;0,[1]Списки!$B$36,IF(#REF!&gt;0,[1]Списки!$B$35,IF([1]постпродажное_обслуживание!S81&gt;0,[1]Списки!$B$34,IF([1]постпродажное_обслуживание!P81&gt;0,[1]Списки!$B$33,"")))))</f>
        <v>#REF!</v>
      </c>
      <c r="D81" s="8" t="str">
        <f>HYPERLINK([1]Списки!V82,[1]Списки!U82)</f>
        <v>Я-01-962</v>
      </c>
      <c r="E81" s="11">
        <f>IF(Таблица5[[#This Row],[номер]]="","",INDEX([1]!Таблица7[дата],MATCH([1]постпродажное_обслуживание!$D81,[1]!Таблица7[номер],0)))</f>
        <v>42716</v>
      </c>
      <c r="F81" s="11" t="str">
        <f>IF(Таблица5[[#This Row],[дата]]="","",INDEX([1]!Таблица7[покупатель],MATCH([1]постпродажное_обслуживание!D81,[1]!Таблица7[номер],0)))</f>
        <v>Щербакова Ольга Николаевна</v>
      </c>
      <c r="G81" s="11" t="str">
        <f>IF(Таблица5[[#This Row],[покупатель]]="","",INDEX([1]!Таблица7[объект],MATCH([1]постпродажное_обслуживание!$D81,[1]!Таблица7[номер],0)))</f>
        <v>2-й Брагинский 7</v>
      </c>
      <c r="H81" s="13">
        <f>IF(Таблица5[[#This Row],[номер]]="","",INDEX([1]!Таблица7[стр. №],MATCH(Таблица5[[#This Row],[номер]],[1]!Таблица7[номер],0)))</f>
        <v>18</v>
      </c>
      <c r="I81" s="14">
        <f>IF(Таблица5[[#This Row],[номер]]="","",INDEX([1]!Таблица7[кв],MATCH([1]постпродажное_обслуживание!$D81,[1]!Таблица7[номер],0)))</f>
        <v>6</v>
      </c>
      <c r="J81" s="11">
        <f>IF(Таблица5[[#This Row],[квартира]]="","",INDEX([1]!Таблица7[планируемая дата исполения],MATCH([1]постпродажное_обслуживание!$D81,[1]!Таблица7[номер],0)))</f>
        <v>42726</v>
      </c>
      <c r="K81" s="14">
        <f ca="1">IF(Таблица5[[#This Row],[срок ответ]]="","",INDEX([1]!Таблица7[тек. просрочка],MATCH([1]постпродажное_обслуживание!$D81,[1]!Таблица7[номер],0)))</f>
        <v>60</v>
      </c>
      <c r="L81" s="10"/>
      <c r="M81" s="10"/>
      <c r="N81" s="10"/>
      <c r="O81" s="10"/>
      <c r="P81" s="15">
        <v>42719</v>
      </c>
      <c r="Q81" s="11"/>
    </row>
    <row r="82" spans="1:17" x14ac:dyDescent="0.25">
      <c r="A82" s="5">
        <f t="shared" si="2"/>
        <v>80</v>
      </c>
      <c r="B82" s="11" t="s">
        <v>17</v>
      </c>
      <c r="C82" s="12" t="e">
        <f>IF(#REF!&gt;0,"Перевыставлено",IF(#REF!&gt;0,[1]Списки!$B$36,IF(#REF!&gt;0,[1]Списки!$B$35,IF([1]постпродажное_обслуживание!S82&gt;0,[1]Списки!$B$34,IF([1]постпродажное_обслуживание!P82&gt;0,[1]Списки!$B$33,"")))))</f>
        <v>#REF!</v>
      </c>
      <c r="D82" s="8" t="str">
        <f>HYPERLINK([1]Списки!V83,[1]Списки!U83)</f>
        <v>Я-01-968</v>
      </c>
      <c r="E82" s="11">
        <f>IF(Таблица5[[#This Row],[номер]]="","",INDEX([1]!Таблица7[дата],MATCH([1]постпродажное_обслуживание!$D82,[1]!Таблица7[номер],0)))</f>
        <v>42717</v>
      </c>
      <c r="F82" s="11" t="str">
        <f>IF(Таблица5[[#This Row],[дата]]="","",INDEX([1]!Таблица7[покупатель],MATCH([1]постпродажное_обслуживание!D82,[1]!Таблица7[номер],0)))</f>
        <v xml:space="preserve">Коротышова Ольга Геннадьевна </v>
      </c>
      <c r="G82" s="11" t="str">
        <f>IF(Таблица5[[#This Row],[покупатель]]="","",INDEX([1]!Таблица7[объект],MATCH([1]постпродажное_обслуживание!$D82,[1]!Таблица7[номер],0)))</f>
        <v>2-й Брагинский 7</v>
      </c>
      <c r="H82" s="13">
        <f>IF(Таблица5[[#This Row],[номер]]="","",INDEX([1]!Таблица7[стр. №],MATCH(Таблица5[[#This Row],[номер]],[1]!Таблица7[номер],0)))</f>
        <v>18</v>
      </c>
      <c r="I82" s="14">
        <f>IF(Таблица5[[#This Row],[номер]]="","",INDEX([1]!Таблица7[кв],MATCH([1]постпродажное_обслуживание!$D82,[1]!Таблица7[номер],0)))</f>
        <v>293</v>
      </c>
      <c r="J82" s="11">
        <f>IF(Таблица5[[#This Row],[квартира]]="","",INDEX([1]!Таблица7[планируемая дата исполения],MATCH([1]постпродажное_обслуживание!$D82,[1]!Таблица7[номер],0)))</f>
        <v>42727</v>
      </c>
      <c r="K82" s="14">
        <f ca="1">IF(Таблица5[[#This Row],[срок ответ]]="","",INDEX([1]!Таблица7[тек. просрочка],MATCH([1]постпродажное_обслуживание!$D82,[1]!Таблица7[номер],0)))</f>
        <v>59</v>
      </c>
      <c r="L82" s="10"/>
      <c r="M82" s="10"/>
      <c r="N82" s="10"/>
      <c r="O82" s="10"/>
      <c r="P82" s="15">
        <v>42726</v>
      </c>
      <c r="Q82" s="11"/>
    </row>
    <row r="83" spans="1:17" x14ac:dyDescent="0.25">
      <c r="A83" s="5">
        <f t="shared" si="2"/>
        <v>81</v>
      </c>
      <c r="B83" s="11"/>
      <c r="C83" s="12" t="e">
        <f>IF(#REF!&gt;0,"Перевыставлено",IF(#REF!&gt;0,[1]Списки!$B$36,IF(#REF!&gt;0,[1]Списки!$B$35,IF([1]постпродажное_обслуживание!S83&gt;0,[1]Списки!$B$34,IF([1]постпродажное_обслуживание!P83&gt;0,[1]Списки!$B$33,"")))))</f>
        <v>#REF!</v>
      </c>
      <c r="D83" s="8" t="str">
        <f>HYPERLINK([1]Списки!V84,[1]Списки!U84)</f>
        <v>Я-01-964</v>
      </c>
      <c r="E83" s="11">
        <f>IF(Таблица5[[#This Row],[номер]]="","",INDEX([1]!Таблица7[дата],MATCH([1]постпродажное_обслуживание!$D83,[1]!Таблица7[номер],0)))</f>
        <v>42717</v>
      </c>
      <c r="F83" s="11" t="str">
        <f>IF(Таблица5[[#This Row],[дата]]="","",INDEX([1]!Таблица7[покупатель],MATCH([1]постпродажное_обслуживание!D83,[1]!Таблица7[номер],0)))</f>
        <v xml:space="preserve">Зинченко Владимир Николаевич </v>
      </c>
      <c r="G83" s="11" t="str">
        <f>IF(Таблица5[[#This Row],[покупатель]]="","",INDEX([1]!Таблица7[объект],MATCH([1]постпродажное_обслуживание!$D83,[1]!Таблица7[номер],0)))</f>
        <v>2-й Брагинский 7</v>
      </c>
      <c r="H83" s="13">
        <f>IF(Таблица5[[#This Row],[номер]]="","",INDEX([1]!Таблица7[стр. №],MATCH(Таблица5[[#This Row],[номер]],[1]!Таблица7[номер],0)))</f>
        <v>18</v>
      </c>
      <c r="I83" s="14">
        <f>IF(Таблица5[[#This Row],[номер]]="","",INDEX([1]!Таблица7[кв],MATCH([1]постпродажное_обслуживание!$D83,[1]!Таблица7[номер],0)))</f>
        <v>137</v>
      </c>
      <c r="J83" s="11">
        <f>IF(Таблица5[[#This Row],[квартира]]="","",INDEX([1]!Таблица7[планируемая дата исполения],MATCH([1]постпродажное_обслуживание!$D83,[1]!Таблица7[номер],0)))</f>
        <v>42727</v>
      </c>
      <c r="K83" s="14">
        <f ca="1">IF(Таблица5[[#This Row],[срок ответ]]="","",INDEX([1]!Таблица7[тек. просрочка],MATCH([1]постпродажное_обслуживание!$D83,[1]!Таблица7[номер],0)))</f>
        <v>59</v>
      </c>
      <c r="L83" s="10"/>
      <c r="M83" s="10"/>
      <c r="N83" s="10"/>
      <c r="O83" s="10"/>
      <c r="P83" s="15">
        <v>42726</v>
      </c>
      <c r="Q83" s="11"/>
    </row>
    <row r="84" spans="1:17" x14ac:dyDescent="0.25">
      <c r="A84" s="5">
        <f t="shared" si="2"/>
        <v>82</v>
      </c>
      <c r="B84" s="11"/>
      <c r="C84" s="12" t="e">
        <f>IF(#REF!&gt;0,"Перевыставлено",IF(#REF!&gt;0,[1]Списки!$B$36,IF(#REF!&gt;0,[1]Списки!$B$35,IF([1]постпродажное_обслуживание!S84&gt;0,[1]Списки!$B$34,IF([1]постпродажное_обслуживание!P84&gt;0,[1]Списки!$B$33,"")))))</f>
        <v>#REF!</v>
      </c>
      <c r="D84" s="8" t="str">
        <f>HYPERLINK([1]Списки!V85,[1]Списки!U85)</f>
        <v>Я-01-969</v>
      </c>
      <c r="E84" s="11">
        <f>IF(Таблица5[[#This Row],[номер]]="","",INDEX([1]!Таблица7[дата],MATCH([1]постпродажное_обслуживание!$D84,[1]!Таблица7[номер],0)))</f>
        <v>42718</v>
      </c>
      <c r="F84" s="11" t="str">
        <f>IF(Таблица5[[#This Row],[дата]]="","",INDEX([1]!Таблица7[покупатель],MATCH([1]постпродажное_обслуживание!D84,[1]!Таблица7[номер],0)))</f>
        <v>Харитонв Максим Владимирович</v>
      </c>
      <c r="G84" s="11" t="str">
        <f>IF(Таблица5[[#This Row],[покупатель]]="","",INDEX([1]!Таблица7[объект],MATCH([1]постпродажное_обслуживание!$D84,[1]!Таблица7[номер],0)))</f>
        <v>Батова 26</v>
      </c>
      <c r="H84" s="13">
        <f>IF(Таблица5[[#This Row],[номер]]="","",INDEX([1]!Таблица7[стр. №],MATCH(Таблица5[[#This Row],[номер]],[1]!Таблица7[номер],0)))</f>
        <v>22</v>
      </c>
      <c r="I84" s="14">
        <f>IF(Таблица5[[#This Row],[номер]]="","",INDEX([1]!Таблица7[кв],MATCH([1]постпродажное_обслуживание!$D84,[1]!Таблица7[номер],0)))</f>
        <v>48</v>
      </c>
      <c r="J84" s="11">
        <f>IF(Таблица5[[#This Row],[квартира]]="","",INDEX([1]!Таблица7[планируемая дата исполения],MATCH([1]постпродажное_обслуживание!$D84,[1]!Таблица7[номер],0)))</f>
        <v>42728</v>
      </c>
      <c r="K84" s="14">
        <f ca="1">IF(Таблица5[[#This Row],[срок ответ]]="","",INDEX([1]!Таблица7[тек. просрочка],MATCH([1]постпродажное_обслуживание!$D84,[1]!Таблица7[номер],0)))</f>
        <v>58</v>
      </c>
      <c r="L84" s="10"/>
      <c r="M84" s="10"/>
      <c r="N84" s="10"/>
      <c r="O84" s="10"/>
      <c r="P84" s="15">
        <v>42726</v>
      </c>
      <c r="Q84" s="11"/>
    </row>
    <row r="85" spans="1:17" x14ac:dyDescent="0.25">
      <c r="A85" s="5">
        <f t="shared" si="2"/>
        <v>83</v>
      </c>
      <c r="B85" s="11"/>
      <c r="C85" s="12" t="e">
        <f>IF(#REF!&gt;0,"Перевыставлено",IF(#REF!&gt;0,[1]Списки!$B$36,IF(#REF!&gt;0,[1]Списки!$B$35,IF([1]постпродажное_обслуживание!S85&gt;0,[1]Списки!$B$34,IF([1]постпродажное_обслуживание!P85&gt;0,[1]Списки!$B$33,"")))))</f>
        <v>#REF!</v>
      </c>
      <c r="D85" s="8" t="str">
        <f>HYPERLINK([1]Списки!V86,[1]Списки!U86)</f>
        <v>Я-01-974</v>
      </c>
      <c r="E85" s="11">
        <f>IF(Таблица5[[#This Row],[номер]]="","",INDEX([1]!Таблица7[дата],MATCH([1]постпродажное_обслуживание!$D85,[1]!Таблица7[номер],0)))</f>
        <v>42720</v>
      </c>
      <c r="F85" s="11">
        <f>IF(Таблица5[[#This Row],[дата]]="","",INDEX([1]!Таблица7[покупатель],MATCH([1]постпродажное_обслуживание!D85,[1]!Таблица7[номер],0)))</f>
        <v>0</v>
      </c>
      <c r="G85" s="11" t="str">
        <f>IF(Таблица5[[#This Row],[покупатель]]="","",INDEX([1]!Таблица7[объект],MATCH([1]постпродажное_обслуживание!$D85,[1]!Таблица7[номер],0)))</f>
        <v>2-й Брагинский 7</v>
      </c>
      <c r="H85" s="13">
        <f>IF(Таблица5[[#This Row],[номер]]="","",INDEX([1]!Таблица7[стр. №],MATCH(Таблица5[[#This Row],[номер]],[1]!Таблица7[номер],0)))</f>
        <v>18</v>
      </c>
      <c r="I85" s="14">
        <f>IF(Таблица5[[#This Row],[номер]]="","",INDEX([1]!Таблица7[кв],MATCH([1]постпродажное_обслуживание!$D85,[1]!Таблица7[номер],0)))</f>
        <v>152</v>
      </c>
      <c r="J85" s="11">
        <f>IF(Таблица5[[#This Row],[квартира]]="","",INDEX([1]!Таблица7[планируемая дата исполения],MATCH([1]постпродажное_обслуживание!$D85,[1]!Таблица7[номер],0)))</f>
        <v>42730</v>
      </c>
      <c r="K85" s="14">
        <f ca="1">IF(Таблица5[[#This Row],[срок ответ]]="","",INDEX([1]!Таблица7[тек. просрочка],MATCH([1]постпродажное_обслуживание!$D85,[1]!Таблица7[номер],0)))</f>
        <v>56</v>
      </c>
      <c r="L85" s="10"/>
      <c r="M85" s="10"/>
      <c r="N85" s="10"/>
      <c r="O85" s="10"/>
      <c r="P85" s="15">
        <v>42727</v>
      </c>
      <c r="Q85" s="11"/>
    </row>
    <row r="86" spans="1:17" x14ac:dyDescent="0.25">
      <c r="A86" s="5">
        <f t="shared" si="2"/>
        <v>84</v>
      </c>
      <c r="B86" s="11"/>
      <c r="C86" s="12" t="e">
        <f>IF(#REF!&gt;0,"Перевыставлено",IF(#REF!&gt;0,[1]Списки!$B$36,IF(#REF!&gt;0,[1]Списки!$B$35,IF([1]постпродажное_обслуживание!S86&gt;0,[1]Списки!$B$34,IF([1]постпродажное_обслуживание!P86&gt;0,[1]Списки!$B$33,"")))))</f>
        <v>#REF!</v>
      </c>
      <c r="D86" s="8" t="str">
        <f>HYPERLINK([1]Списки!V87,[1]Списки!U87)</f>
        <v>Я-01-979</v>
      </c>
      <c r="E86" s="11">
        <f>IF(Таблица5[[#This Row],[номер]]="","",INDEX([1]!Таблица7[дата],MATCH([1]постпродажное_обслуживание!$D86,[1]!Таблица7[номер],0)))</f>
        <v>42720</v>
      </c>
      <c r="F86" s="11">
        <f>IF(Таблица5[[#This Row],[дата]]="","",INDEX([1]!Таблица7[покупатель],MATCH([1]постпродажное_обслуживание!D86,[1]!Таблица7[номер],0)))</f>
        <v>0</v>
      </c>
      <c r="G86" s="11" t="str">
        <f>IF(Таблица5[[#This Row],[покупатель]]="","",INDEX([1]!Таблица7[объект],MATCH([1]постпродажное_обслуживание!$D86,[1]!Таблица7[номер],0)))</f>
        <v>2-й Брагинский 7</v>
      </c>
      <c r="H86" s="13">
        <f>IF(Таблица5[[#This Row],[номер]]="","",INDEX([1]!Таблица7[стр. №],MATCH(Таблица5[[#This Row],[номер]],[1]!Таблица7[номер],0)))</f>
        <v>18</v>
      </c>
      <c r="I86" s="14">
        <f>IF(Таблица5[[#This Row],[номер]]="","",INDEX([1]!Таблица7[кв],MATCH([1]постпродажное_обслуживание!$D86,[1]!Таблица7[номер],0)))</f>
        <v>344</v>
      </c>
      <c r="J86" s="11">
        <f>IF(Таблица5[[#This Row],[квартира]]="","",INDEX([1]!Таблица7[планируемая дата исполения],MATCH([1]постпродажное_обслуживание!$D86,[1]!Таблица7[номер],0)))</f>
        <v>42730</v>
      </c>
      <c r="K86" s="14">
        <f ca="1">IF(Таблица5[[#This Row],[срок ответ]]="","",INDEX([1]!Таблица7[тек. просрочка],MATCH([1]постпродажное_обслуживание!$D86,[1]!Таблица7[номер],0)))</f>
        <v>56</v>
      </c>
      <c r="L86" s="10"/>
      <c r="M86" s="10"/>
      <c r="N86" s="10"/>
      <c r="O86" s="10"/>
      <c r="P86" s="15">
        <v>42726</v>
      </c>
      <c r="Q86" s="11"/>
    </row>
    <row r="87" spans="1:17" x14ac:dyDescent="0.25">
      <c r="A87" s="5">
        <f t="shared" si="2"/>
        <v>85</v>
      </c>
      <c r="B87" s="11"/>
      <c r="C87" s="12" t="e">
        <f>IF(#REF!&gt;0,"Перевыставлено",IF(#REF!&gt;0,[1]Списки!$B$36,IF(#REF!&gt;0,[1]Списки!$B$35,IF([1]постпродажное_обслуживание!S87&gt;0,[1]Списки!$B$34,IF([1]постпродажное_обслуживание!P87&gt;0,[1]Списки!$B$33,"")))))</f>
        <v>#REF!</v>
      </c>
      <c r="D87" s="8" t="str">
        <f>HYPERLINK([1]Списки!V88,[1]Списки!U88)</f>
        <v>Я-01-985</v>
      </c>
      <c r="E87" s="11">
        <f>IF(Таблица5[[#This Row],[номер]]="","",INDEX([1]!Таблица7[дата],MATCH([1]постпродажное_обслуживание!$D87,[1]!Таблица7[номер],0)))</f>
        <v>42723</v>
      </c>
      <c r="F87" s="11">
        <f>IF(Таблица5[[#This Row],[дата]]="","",INDEX([1]!Таблица7[покупатель],MATCH([1]постпродажное_обслуживание!D87,[1]!Таблица7[номер],0)))</f>
        <v>0</v>
      </c>
      <c r="G87" s="11" t="str">
        <f>IF(Таблица5[[#This Row],[покупатель]]="","",INDEX([1]!Таблица7[объект],MATCH([1]постпродажное_обслуживание!$D87,[1]!Таблица7[номер],0)))</f>
        <v>2-й Брагинский 8</v>
      </c>
      <c r="H87" s="13">
        <f>IF(Таблица5[[#This Row],[номер]]="","",INDEX([1]!Таблица7[стр. №],MATCH(Таблица5[[#This Row],[номер]],[1]!Таблица7[номер],0)))</f>
        <v>13</v>
      </c>
      <c r="I87" s="14">
        <f>IF(Таблица5[[#This Row],[номер]]="","",INDEX([1]!Таблица7[кв],MATCH([1]постпродажное_обслуживание!$D87,[1]!Таблица7[номер],0)))</f>
        <v>13</v>
      </c>
      <c r="J87" s="11">
        <f>IF(Таблица5[[#This Row],[квартира]]="","",INDEX([1]!Таблица7[планируемая дата исполения],MATCH([1]постпродажное_обслуживание!$D87,[1]!Таблица7[номер],0)))</f>
        <v>42733</v>
      </c>
      <c r="K87" s="14">
        <f ca="1">IF(Таблица5[[#This Row],[срок ответ]]="","",INDEX([1]!Таблица7[тек. просрочка],MATCH([1]постпродажное_обслуживание!$D87,[1]!Таблица7[номер],0)))</f>
        <v>53</v>
      </c>
      <c r="L87" s="10"/>
      <c r="M87" s="10"/>
      <c r="N87" s="10"/>
      <c r="O87" s="10"/>
      <c r="P87" s="15">
        <v>42726</v>
      </c>
      <c r="Q87" s="11"/>
    </row>
    <row r="88" spans="1:17" x14ac:dyDescent="0.25">
      <c r="A88" s="5">
        <f t="shared" si="2"/>
        <v>86</v>
      </c>
      <c r="B88" s="11"/>
      <c r="C88" s="12" t="e">
        <f>IF(#REF!&gt;0,"Перевыставлено",IF(#REF!&gt;0,[1]Списки!$B$36,IF(#REF!&gt;0,[1]Списки!$B$35,IF([1]постпродажное_обслуживание!S88&gt;0,[1]Списки!$B$34,IF([1]постпродажное_обслуживание!P88&gt;0,[1]Списки!$B$33,"")))))</f>
        <v>#REF!</v>
      </c>
      <c r="D88" s="8" t="str">
        <f>HYPERLINK([1]Списки!V89,[1]Списки!U89)</f>
        <v>Я-01-983</v>
      </c>
      <c r="E88" s="11">
        <f>IF(Таблица5[[#This Row],[номер]]="","",INDEX([1]!Таблица7[дата],MATCH([1]постпродажное_обслуживание!$D88,[1]!Таблица7[номер],0)))</f>
        <v>42723</v>
      </c>
      <c r="F88" s="11">
        <f>IF(Таблица5[[#This Row],[дата]]="","",INDEX([1]!Таблица7[покупатель],MATCH([1]постпродажное_обслуживание!D88,[1]!Таблица7[номер],0)))</f>
        <v>0</v>
      </c>
      <c r="G88" s="11" t="str">
        <f>IF(Таблица5[[#This Row],[покупатель]]="","",INDEX([1]!Таблица7[объект],MATCH([1]постпродажное_обслуживание!$D88,[1]!Таблица7[номер],0)))</f>
        <v>2-й Брагинский 7</v>
      </c>
      <c r="H88" s="13">
        <f>IF(Таблица5[[#This Row],[номер]]="","",INDEX([1]!Таблица7[стр. №],MATCH(Таблица5[[#This Row],[номер]],[1]!Таблица7[номер],0)))</f>
        <v>18</v>
      </c>
      <c r="I88" s="14">
        <f>IF(Таблица5[[#This Row],[номер]]="","",INDEX([1]!Таблица7[кв],MATCH([1]постпродажное_обслуживание!$D88,[1]!Таблица7[номер],0)))</f>
        <v>314</v>
      </c>
      <c r="J88" s="11">
        <f>IF(Таблица5[[#This Row],[квартира]]="","",INDEX([1]!Таблица7[планируемая дата исполения],MATCH([1]постпродажное_обслуживание!$D88,[1]!Таблица7[номер],0)))</f>
        <v>42733</v>
      </c>
      <c r="K88" s="14">
        <f ca="1">IF(Таблица5[[#This Row],[срок ответ]]="","",INDEX([1]!Таблица7[тек. просрочка],MATCH([1]постпродажное_обслуживание!$D88,[1]!Таблица7[номер],0)))</f>
        <v>53</v>
      </c>
      <c r="L88" s="10"/>
      <c r="M88" s="10"/>
      <c r="N88" s="10"/>
      <c r="O88" s="10"/>
      <c r="P88" s="15">
        <v>42723</v>
      </c>
      <c r="Q88" s="11"/>
    </row>
    <row r="89" spans="1:17" x14ac:dyDescent="0.25">
      <c r="A89" s="5">
        <f t="shared" si="2"/>
        <v>87</v>
      </c>
      <c r="B89" s="11"/>
      <c r="C89" s="12" t="e">
        <f>IF(#REF!&gt;0,"Перевыставлено",IF(#REF!&gt;0,[1]Списки!$B$36,IF(#REF!&gt;0,[1]Списки!$B$35,IF([1]постпродажное_обслуживание!S89&gt;0,[1]Списки!$B$34,IF([1]постпродажное_обслуживание!P89&gt;0,[1]Списки!$B$33,"")))))</f>
        <v>#REF!</v>
      </c>
      <c r="D89" s="8" t="str">
        <f>HYPERLINK([1]Списки!V90,[1]Списки!U90)</f>
        <v>Я-01-982</v>
      </c>
      <c r="E89" s="11">
        <f>IF(Таблица5[[#This Row],[номер]]="","",INDEX([1]!Таблица7[дата],MATCH([1]постпродажное_обслуживание!$D89,[1]!Таблица7[номер],0)))</f>
        <v>42720</v>
      </c>
      <c r="F89" s="11">
        <f>IF(Таблица5[[#This Row],[дата]]="","",INDEX([1]!Таблица7[покупатель],MATCH([1]постпродажное_обслуживание!D89,[1]!Таблица7[номер],0)))</f>
        <v>0</v>
      </c>
      <c r="G89" s="11" t="str">
        <f>IF(Таблица5[[#This Row],[покупатель]]="","",INDEX([1]!Таблица7[объект],MATCH([1]постпродажное_обслуживание!$D89,[1]!Таблица7[номер],0)))</f>
        <v>2-й Брагинский 7</v>
      </c>
      <c r="H89" s="13">
        <f>IF(Таблица5[[#This Row],[номер]]="","",INDEX([1]!Таблица7[стр. №],MATCH(Таблица5[[#This Row],[номер]],[1]!Таблица7[номер],0)))</f>
        <v>18</v>
      </c>
      <c r="I89" s="14">
        <f>IF(Таблица5[[#This Row],[номер]]="","",INDEX([1]!Таблица7[кв],MATCH([1]постпродажное_обслуживание!$D89,[1]!Таблица7[номер],0)))</f>
        <v>167</v>
      </c>
      <c r="J89" s="11">
        <f>IF(Таблица5[[#This Row],[квартира]]="","",INDEX([1]!Таблица7[планируемая дата исполения],MATCH([1]постпродажное_обслуживание!$D89,[1]!Таблица7[номер],0)))</f>
        <v>42730</v>
      </c>
      <c r="K89" s="14">
        <f ca="1">IF(Таблица5[[#This Row],[срок ответ]]="","",INDEX([1]!Таблица7[тек. просрочка],MATCH([1]постпродажное_обслуживание!$D89,[1]!Таблица7[номер],0)))</f>
        <v>56</v>
      </c>
      <c r="L89" s="10"/>
      <c r="M89" s="10"/>
      <c r="N89" s="10"/>
      <c r="O89" s="10"/>
      <c r="P89" s="15">
        <v>42726</v>
      </c>
      <c r="Q89" s="11"/>
    </row>
    <row r="90" spans="1:17" x14ac:dyDescent="0.25">
      <c r="A90" s="5">
        <f t="shared" si="2"/>
        <v>88</v>
      </c>
      <c r="B90" s="11"/>
      <c r="C90" s="12" t="e">
        <f>IF(#REF!&gt;0,"Перевыставлено",IF(#REF!&gt;0,[1]Списки!$B$36,IF(#REF!&gt;0,[1]Списки!$B$35,IF([1]постпродажное_обслуживание!S90&gt;0,[1]Списки!$B$34,IF([1]постпродажное_обслуживание!P90&gt;0,[1]Списки!$B$33,"")))))</f>
        <v>#REF!</v>
      </c>
      <c r="D90" s="8" t="str">
        <f>HYPERLINK([1]Списки!V91,[1]Списки!U91)</f>
        <v>Я-01-986</v>
      </c>
      <c r="E90" s="11">
        <f>IF(Таблица5[[#This Row],[номер]]="","",INDEX([1]!Таблица7[дата],MATCH([1]постпродажное_обслуживание!$D90,[1]!Таблица7[номер],0)))</f>
        <v>42723</v>
      </c>
      <c r="F90" s="11">
        <f>IF(Таблица5[[#This Row],[дата]]="","",INDEX([1]!Таблица7[покупатель],MATCH([1]постпродажное_обслуживание!D90,[1]!Таблица7[номер],0)))</f>
        <v>0</v>
      </c>
      <c r="G90" s="11" t="str">
        <f>IF(Таблица5[[#This Row],[покупатель]]="","",INDEX([1]!Таблица7[объект],MATCH([1]постпродажное_обслуживание!$D90,[1]!Таблица7[номер],0)))</f>
        <v>2-й Брагинский 10</v>
      </c>
      <c r="H90" s="13">
        <f>IF(Таблица5[[#This Row],[номер]]="","",INDEX([1]!Таблица7[стр. №],MATCH(Таблица5[[#This Row],[номер]],[1]!Таблица7[номер],0)))</f>
        <v>12</v>
      </c>
      <c r="I90" s="14">
        <f>IF(Таблица5[[#This Row],[номер]]="","",INDEX([1]!Таблица7[кв],MATCH([1]постпродажное_обслуживание!$D90,[1]!Таблица7[номер],0)))</f>
        <v>125</v>
      </c>
      <c r="J90" s="11">
        <f>IF(Таблица5[[#This Row],[квартира]]="","",INDEX([1]!Таблица7[планируемая дата исполения],MATCH([1]постпродажное_обслуживание!$D90,[1]!Таблица7[номер],0)))</f>
        <v>42733</v>
      </c>
      <c r="K90" s="14">
        <f ca="1">IF(Таблица5[[#This Row],[срок ответ]]="","",INDEX([1]!Таблица7[тек. просрочка],MATCH([1]постпродажное_обслуживание!$D90,[1]!Таблица7[номер],0)))</f>
        <v>53</v>
      </c>
      <c r="L90" s="10"/>
      <c r="M90" s="10"/>
      <c r="N90" s="10"/>
      <c r="O90" s="10"/>
      <c r="P90" s="15">
        <v>42726</v>
      </c>
      <c r="Q90" s="11"/>
    </row>
    <row r="91" spans="1:17" x14ac:dyDescent="0.25">
      <c r="A91" s="5">
        <f t="shared" si="2"/>
        <v>89</v>
      </c>
      <c r="B91" s="11" t="s">
        <v>17</v>
      </c>
      <c r="C91" s="12" t="e">
        <f>IF(#REF!&gt;0,"Перевыставлено",IF(#REF!&gt;0,[1]Списки!$B$36,IF(#REF!&gt;0,[1]Списки!$B$35,IF([1]постпродажное_обслуживание!S91&gt;0,[1]Списки!$B$34,IF([1]постпродажное_обслуживание!P91&gt;0,[1]Списки!$B$33,"")))))</f>
        <v>#REF!</v>
      </c>
      <c r="D91" s="8" t="str">
        <f>HYPERLINK([1]Списки!V92,[1]Списки!U92)</f>
        <v>Я-01-987</v>
      </c>
      <c r="E91" s="11">
        <f>IF(Таблица5[[#This Row],[номер]]="","",INDEX([1]!Таблица7[дата],MATCH([1]постпродажное_обслуживание!$D91,[1]!Таблица7[номер],0)))</f>
        <v>42723</v>
      </c>
      <c r="F91" s="11">
        <f>IF(Таблица5[[#This Row],[дата]]="","",INDEX([1]!Таблица7[покупатель],MATCH([1]постпродажное_обслуживание!D91,[1]!Таблица7[номер],0)))</f>
        <v>0</v>
      </c>
      <c r="G91" s="11" t="str">
        <f>IF(Таблица5[[#This Row],[покупатель]]="","",INDEX([1]!Таблица7[объект],MATCH([1]постпродажное_обслуживание!$D91,[1]!Таблица7[номер],0)))</f>
        <v>2-й Брагинский 7</v>
      </c>
      <c r="H91" s="13">
        <f>IF(Таблица5[[#This Row],[номер]]="","",INDEX([1]!Таблица7[стр. №],MATCH(Таблица5[[#This Row],[номер]],[1]!Таблица7[номер],0)))</f>
        <v>18</v>
      </c>
      <c r="I91" s="14">
        <f>IF(Таблица5[[#This Row],[номер]]="","",INDEX([1]!Таблица7[кв],MATCH([1]постпродажное_обслуживание!$D91,[1]!Таблица7[номер],0)))</f>
        <v>11</v>
      </c>
      <c r="J91" s="11">
        <f>IF(Таблица5[[#This Row],[квартира]]="","",INDEX([1]!Таблица7[планируемая дата исполения],MATCH([1]постпродажное_обслуживание!$D91,[1]!Таблица7[номер],0)))</f>
        <v>42733</v>
      </c>
      <c r="K91" s="14">
        <f ca="1">IF(Таблица5[[#This Row],[срок ответ]]="","",INDEX([1]!Таблица7[тек. просрочка],MATCH([1]постпродажное_обслуживание!$D91,[1]!Таблица7[номер],0)))</f>
        <v>53</v>
      </c>
      <c r="L91" s="10"/>
      <c r="M91" s="10"/>
      <c r="N91" s="10"/>
      <c r="O91" s="10"/>
      <c r="P91" s="15">
        <v>42726</v>
      </c>
      <c r="Q91" s="11"/>
    </row>
    <row r="92" spans="1:17" x14ac:dyDescent="0.25">
      <c r="A92" s="5">
        <f t="shared" si="2"/>
        <v>90</v>
      </c>
      <c r="B92" s="11"/>
      <c r="C92" s="12" t="e">
        <f>IF(#REF!&gt;0,"Перевыставлено",IF(#REF!&gt;0,[1]Списки!$B$36,IF(#REF!&gt;0,[1]Списки!$B$35,IF([1]постпродажное_обслуживание!S92&gt;0,[1]Списки!$B$34,IF([1]постпродажное_обслуживание!P92&gt;0,[1]Списки!$B$33,"")))))</f>
        <v>#REF!</v>
      </c>
      <c r="D92" s="8" t="str">
        <f>HYPERLINK([1]Списки!V93,[1]Списки!U93)</f>
        <v>Я-01-988</v>
      </c>
      <c r="E92" s="11">
        <f>IF(Таблица5[[#This Row],[номер]]="","",INDEX([1]!Таблица7[дата],MATCH([1]постпродажное_обслуживание!$D92,[1]!Таблица7[номер],0)))</f>
        <v>42723</v>
      </c>
      <c r="F92" s="11">
        <f>IF(Таблица5[[#This Row],[дата]]="","",INDEX([1]!Таблица7[покупатель],MATCH([1]постпродажное_обслуживание!D92,[1]!Таблица7[номер],0)))</f>
        <v>0</v>
      </c>
      <c r="G92" s="11" t="str">
        <f>IF(Таблица5[[#This Row],[покупатель]]="","",INDEX([1]!Таблица7[объект],MATCH([1]постпродажное_обслуживание!$D92,[1]!Таблица7[номер],0)))</f>
        <v>2-й Брагинский 7</v>
      </c>
      <c r="H92" s="13">
        <f>IF(Таблица5[[#This Row],[номер]]="","",INDEX([1]!Таблица7[стр. №],MATCH(Таблица5[[#This Row],[номер]],[1]!Таблица7[номер],0)))</f>
        <v>18</v>
      </c>
      <c r="I92" s="14">
        <f>IF(Таблица5[[#This Row],[номер]]="","",INDEX([1]!Таблица7[кв],MATCH([1]постпродажное_обслуживание!$D92,[1]!Таблица7[номер],0)))</f>
        <v>138</v>
      </c>
      <c r="J92" s="11">
        <f>IF(Таблица5[[#This Row],[квартира]]="","",INDEX([1]!Таблица7[планируемая дата исполения],MATCH([1]постпродажное_обслуживание!$D92,[1]!Таблица7[номер],0)))</f>
        <v>42733</v>
      </c>
      <c r="K92" s="14">
        <f ca="1">IF(Таблица5[[#This Row],[срок ответ]]="","",INDEX([1]!Таблица7[тек. просрочка],MATCH([1]постпродажное_обслуживание!$D92,[1]!Таблица7[номер],0)))</f>
        <v>53</v>
      </c>
      <c r="L92" s="10"/>
      <c r="M92" s="10"/>
      <c r="N92" s="10"/>
      <c r="O92" s="10"/>
      <c r="P92" s="15">
        <v>42726</v>
      </c>
      <c r="Q92" s="11"/>
    </row>
    <row r="93" spans="1:17" x14ac:dyDescent="0.25">
      <c r="A93" s="5">
        <f t="shared" si="2"/>
        <v>91</v>
      </c>
      <c r="B93" s="11"/>
      <c r="C93" s="12" t="e">
        <f>IF(#REF!&gt;0,"Перевыставлено",IF(#REF!&gt;0,[1]Списки!$B$36,IF(#REF!&gt;0,[1]Списки!$B$35,IF([1]постпродажное_обслуживание!S93&gt;0,[1]Списки!$B$34,IF([1]постпродажное_обслуживание!P93&gt;0,[1]Списки!$B$33,"")))))</f>
        <v>#REF!</v>
      </c>
      <c r="D93" s="8" t="str">
        <f>HYPERLINK([1]Списки!V94,[1]Списки!U94)</f>
        <v>Я-01-989</v>
      </c>
      <c r="E93" s="11">
        <f>IF(Таблица5[[#This Row],[номер]]="","",INDEX([1]!Таблица7[дата],MATCH([1]постпродажное_обслуживание!$D93,[1]!Таблица7[номер],0)))</f>
        <v>42723</v>
      </c>
      <c r="F93" s="11">
        <f>IF(Таблица5[[#This Row],[дата]]="","",INDEX([1]!Таблица7[покупатель],MATCH([1]постпродажное_обслуживание!D93,[1]!Таблица7[номер],0)))</f>
        <v>0</v>
      </c>
      <c r="G93" s="11" t="str">
        <f>IF(Таблица5[[#This Row],[покупатель]]="","",INDEX([1]!Таблица7[объект],MATCH([1]постпродажное_обслуживание!$D93,[1]!Таблица7[номер],0)))</f>
        <v>2-й Брагинский 10</v>
      </c>
      <c r="H93" s="13">
        <f>IF(Таблица5[[#This Row],[номер]]="","",INDEX([1]!Таблица7[стр. №],MATCH(Таблица5[[#This Row],[номер]],[1]!Таблица7[номер],0)))</f>
        <v>12</v>
      </c>
      <c r="I93" s="14">
        <f>IF(Таблица5[[#This Row],[номер]]="","",INDEX([1]!Таблица7[кв],MATCH([1]постпродажное_обслуживание!$D93,[1]!Таблица7[номер],0)))</f>
        <v>218</v>
      </c>
      <c r="J93" s="11">
        <f>IF(Таблица5[[#This Row],[квартира]]="","",INDEX([1]!Таблица7[планируемая дата исполения],MATCH([1]постпродажное_обслуживание!$D93,[1]!Таблица7[номер],0)))</f>
        <v>42733</v>
      </c>
      <c r="K93" s="14">
        <f ca="1">IF(Таблица5[[#This Row],[срок ответ]]="","",INDEX([1]!Таблица7[тек. просрочка],MATCH([1]постпродажное_обслуживание!$D93,[1]!Таблица7[номер],0)))</f>
        <v>53</v>
      </c>
      <c r="L93" s="10"/>
      <c r="M93" s="10"/>
      <c r="N93" s="10"/>
      <c r="O93" s="10"/>
      <c r="P93" s="15">
        <v>42727</v>
      </c>
      <c r="Q93" s="11"/>
    </row>
    <row r="94" spans="1:17" x14ac:dyDescent="0.25">
      <c r="A94" s="5">
        <f t="shared" si="2"/>
        <v>92</v>
      </c>
      <c r="B94" s="11"/>
      <c r="C94" s="12" t="e">
        <f>IF(#REF!&gt;0,"Перевыставлено",IF(#REF!&gt;0,[1]Списки!$B$36,IF(#REF!&gt;0,[1]Списки!$B$35,IF([1]постпродажное_обслуживание!S94&gt;0,[1]Списки!$B$34,IF([1]постпродажное_обслуживание!P94&gt;0,[1]Списки!$B$33,"")))))</f>
        <v>#REF!</v>
      </c>
      <c r="D94" s="8" t="str">
        <f>HYPERLINK([1]Списки!V95,[1]Списки!U95)</f>
        <v>Я-01-981</v>
      </c>
      <c r="E94" s="11">
        <f>IF(Таблица5[[#This Row],[номер]]="","",INDEX([1]!Таблица7[дата],MATCH([1]постпродажное_обслуживание!$D94,[1]!Таблица7[номер],0)))</f>
        <v>42720</v>
      </c>
      <c r="F94" s="11">
        <f>IF(Таблица5[[#This Row],[дата]]="","",INDEX([1]!Таблица7[покупатель],MATCH([1]постпродажное_обслуживание!D94,[1]!Таблица7[номер],0)))</f>
        <v>0</v>
      </c>
      <c r="G94" s="11" t="str">
        <f>IF(Таблица5[[#This Row],[покупатель]]="","",INDEX([1]!Таблица7[объект],MATCH([1]постпродажное_обслуживание!$D94,[1]!Таблица7[номер],0)))</f>
        <v>2-й Брагинский 7</v>
      </c>
      <c r="H94" s="13">
        <f>IF(Таблица5[[#This Row],[номер]]="","",INDEX([1]!Таблица7[стр. №],MATCH(Таблица5[[#This Row],[номер]],[1]!Таблица7[номер],0)))</f>
        <v>18</v>
      </c>
      <c r="I94" s="14">
        <f>IF(Таблица5[[#This Row],[номер]]="","",INDEX([1]!Таблица7[кв],MATCH([1]постпродажное_обслуживание!$D94,[1]!Таблица7[номер],0)))</f>
        <v>341</v>
      </c>
      <c r="J94" s="11">
        <f>IF(Таблица5[[#This Row],[квартира]]="","",INDEX([1]!Таблица7[планируемая дата исполения],MATCH([1]постпродажное_обслуживание!$D94,[1]!Таблица7[номер],0)))</f>
        <v>42730</v>
      </c>
      <c r="K94" s="14">
        <f ca="1">IF(Таблица5[[#This Row],[срок ответ]]="","",INDEX([1]!Таблица7[тек. просрочка],MATCH([1]постпродажное_обслуживание!$D94,[1]!Таблица7[номер],0)))</f>
        <v>56</v>
      </c>
      <c r="L94" s="10"/>
      <c r="M94" s="10"/>
      <c r="N94" s="10"/>
      <c r="O94" s="10"/>
      <c r="P94" s="15">
        <v>42726</v>
      </c>
      <c r="Q94" s="11"/>
    </row>
    <row r="95" spans="1:17" x14ac:dyDescent="0.25">
      <c r="A95" s="5">
        <f t="shared" si="2"/>
        <v>93</v>
      </c>
      <c r="B95" s="11"/>
      <c r="C95" s="12" t="e">
        <f>IF(#REF!&gt;0,"Перевыставлено",IF(#REF!&gt;0,[1]Списки!$B$36,IF(#REF!&gt;0,[1]Списки!$B$35,IF([1]постпродажное_обслуживание!S95&gt;0,[1]Списки!$B$34,IF([1]постпродажное_обслуживание!P95&gt;0,[1]Списки!$B$33,"")))))</f>
        <v>#REF!</v>
      </c>
      <c r="D95" s="8" t="str">
        <f>HYPERLINK([1]Списки!V96,[1]Списки!U96)</f>
        <v>Я-01-993</v>
      </c>
      <c r="E95" s="11">
        <f>IF(Таблица5[[#This Row],[номер]]="","",INDEX([1]!Таблица7[дата],MATCH([1]постпродажное_обслуживание!$D95,[1]!Таблица7[номер],0)))</f>
        <v>42724</v>
      </c>
      <c r="F95" s="11">
        <f>IF(Таблица5[[#This Row],[дата]]="","",INDEX([1]!Таблица7[покупатель],MATCH([1]постпродажное_обслуживание!D95,[1]!Таблица7[номер],0)))</f>
        <v>0</v>
      </c>
      <c r="G95" s="11" t="str">
        <f>IF(Таблица5[[#This Row],[покупатель]]="","",INDEX([1]!Таблица7[объект],MATCH([1]постпродажное_обслуживание!$D95,[1]!Таблица7[номер],0)))</f>
        <v>2-й Брагинский 7</v>
      </c>
      <c r="H95" s="13">
        <f>IF(Таблица5[[#This Row],[номер]]="","",INDEX([1]!Таблица7[стр. №],MATCH(Таблица5[[#This Row],[номер]],[1]!Таблица7[номер],0)))</f>
        <v>18</v>
      </c>
      <c r="I95" s="14">
        <f>IF(Таблица5[[#This Row],[номер]]="","",INDEX([1]!Таблица7[кв],MATCH([1]постпродажное_обслуживание!$D95,[1]!Таблица7[номер],0)))</f>
        <v>94</v>
      </c>
      <c r="J95" s="11">
        <f>IF(Таблица5[[#This Row],[квартира]]="","",INDEX([1]!Таблица7[планируемая дата исполения],MATCH([1]постпродажное_обслуживание!$D95,[1]!Таблица7[номер],0)))</f>
        <v>42734</v>
      </c>
      <c r="K95" s="14">
        <f ca="1">IF(Таблица5[[#This Row],[срок ответ]]="","",INDEX([1]!Таблица7[тек. просрочка],MATCH([1]постпродажное_обслуживание!$D95,[1]!Таблица7[номер],0)))</f>
        <v>52</v>
      </c>
      <c r="L95" s="10"/>
      <c r="M95" s="10"/>
      <c r="N95" s="10"/>
      <c r="O95" s="10"/>
      <c r="P95" s="15">
        <v>42727</v>
      </c>
      <c r="Q95" s="11"/>
    </row>
    <row r="96" spans="1:17" x14ac:dyDescent="0.25">
      <c r="A96" s="5">
        <f t="shared" si="2"/>
        <v>94</v>
      </c>
      <c r="B96" s="11"/>
      <c r="C96" s="12" t="e">
        <f>IF(#REF!&gt;0,"Перевыставлено",IF(#REF!&gt;0,[1]Списки!$B$36,IF(#REF!&gt;0,[1]Списки!$B$35,IF([1]постпродажное_обслуживание!S96&gt;0,[1]Списки!$B$34,IF([1]постпродажное_обслуживание!P96&gt;0,[1]Списки!$B$33,"")))))</f>
        <v>#REF!</v>
      </c>
      <c r="D96" s="8" t="str">
        <f>HYPERLINK([1]Списки!V97,[1]Списки!U97)</f>
        <v>Я-01-994</v>
      </c>
      <c r="E96" s="11">
        <f>IF(Таблица5[[#This Row],[номер]]="","",INDEX([1]!Таблица7[дата],MATCH([1]постпродажное_обслуживание!$D96,[1]!Таблица7[номер],0)))</f>
        <v>42724</v>
      </c>
      <c r="F96" s="11">
        <f>IF(Таблица5[[#This Row],[дата]]="","",INDEX([1]!Таблица7[покупатель],MATCH([1]постпродажное_обслуживание!D96,[1]!Таблица7[номер],0)))</f>
        <v>0</v>
      </c>
      <c r="G96" s="11" t="str">
        <f>IF(Таблица5[[#This Row],[покупатель]]="","",INDEX([1]!Таблица7[объект],MATCH([1]постпродажное_обслуживание!$D96,[1]!Таблица7[номер],0)))</f>
        <v>2-й Брагинский 10</v>
      </c>
      <c r="H96" s="13">
        <f>IF(Таблица5[[#This Row],[номер]]="","",INDEX([1]!Таблица7[стр. №],MATCH(Таблица5[[#This Row],[номер]],[1]!Таблица7[номер],0)))</f>
        <v>12</v>
      </c>
      <c r="I96" s="14">
        <f>IF(Таблица5[[#This Row],[номер]]="","",INDEX([1]!Таблица7[кв],MATCH([1]постпродажное_обслуживание!$D96,[1]!Таблица7[номер],0)))</f>
        <v>125</v>
      </c>
      <c r="J96" s="11">
        <f>IF(Таблица5[[#This Row],[квартира]]="","",INDEX([1]!Таблица7[планируемая дата исполения],MATCH([1]постпродажное_обслуживание!$D96,[1]!Таблица7[номер],0)))</f>
        <v>42734</v>
      </c>
      <c r="K96" s="14">
        <f ca="1">IF(Таблица5[[#This Row],[срок ответ]]="","",INDEX([1]!Таблица7[тек. просрочка],MATCH([1]постпродажное_обслуживание!$D96,[1]!Таблица7[номер],0)))</f>
        <v>52</v>
      </c>
      <c r="L96" s="10"/>
      <c r="M96" s="10"/>
      <c r="N96" s="10"/>
      <c r="O96" s="10"/>
      <c r="P96" s="15">
        <v>42726</v>
      </c>
      <c r="Q96" s="11"/>
    </row>
    <row r="97" spans="1:17" x14ac:dyDescent="0.25">
      <c r="A97" s="5">
        <f t="shared" si="2"/>
        <v>95</v>
      </c>
      <c r="B97" s="11"/>
      <c r="C97" s="12" t="e">
        <f>IF(#REF!&gt;0,"Перевыставлено",IF(#REF!&gt;0,[1]Списки!$B$36,IF(#REF!&gt;0,[1]Списки!$B$35,IF([1]постпродажное_обслуживание!S97&gt;0,[1]Списки!$B$34,IF([1]постпродажное_обслуживание!P97&gt;0,[1]Списки!$B$33,"")))))</f>
        <v>#REF!</v>
      </c>
      <c r="D97" s="8" t="str">
        <f>HYPERLINK([1]Списки!V98,[1]Списки!U98)</f>
        <v>Я-01-995</v>
      </c>
      <c r="E97" s="11">
        <f>IF(Таблица5[[#This Row],[номер]]="","",INDEX([1]!Таблица7[дата],MATCH([1]постпродажное_обслуживание!$D97,[1]!Таблица7[номер],0)))</f>
        <v>42724</v>
      </c>
      <c r="F97" s="11">
        <f>IF(Таблица5[[#This Row],[дата]]="","",INDEX([1]!Таблица7[покупатель],MATCH([1]постпродажное_обслуживание!D97,[1]!Таблица7[номер],0)))</f>
        <v>0</v>
      </c>
      <c r="G97" s="11" t="str">
        <f>IF(Таблица5[[#This Row],[покупатель]]="","",INDEX([1]!Таблица7[объект],MATCH([1]постпродажное_обслуживание!$D97,[1]!Таблица7[номер],0)))</f>
        <v>2-й Брагинский 7</v>
      </c>
      <c r="H97" s="13">
        <f>IF(Таблица5[[#This Row],[номер]]="","",INDEX([1]!Таблица7[стр. №],MATCH(Таблица5[[#This Row],[номер]],[1]!Таблица7[номер],0)))</f>
        <v>18</v>
      </c>
      <c r="I97" s="14">
        <f>IF(Таблица5[[#This Row],[номер]]="","",INDEX([1]!Таблица7[кв],MATCH([1]постпродажное_обслуживание!$D97,[1]!Таблица7[номер],0)))</f>
        <v>179</v>
      </c>
      <c r="J97" s="11">
        <f>IF(Таблица5[[#This Row],[квартира]]="","",INDEX([1]!Таблица7[планируемая дата исполения],MATCH([1]постпродажное_обслуживание!$D97,[1]!Таблица7[номер],0)))</f>
        <v>42734</v>
      </c>
      <c r="K97" s="14">
        <f ca="1">IF(Таблица5[[#This Row],[срок ответ]]="","",INDEX([1]!Таблица7[тек. просрочка],MATCH([1]постпродажное_обслуживание!$D97,[1]!Таблица7[номер],0)))</f>
        <v>52</v>
      </c>
      <c r="L97" s="10"/>
      <c r="M97" s="10"/>
      <c r="N97" s="10"/>
      <c r="O97" s="10"/>
      <c r="P97" s="15">
        <v>42727</v>
      </c>
      <c r="Q97" s="11"/>
    </row>
    <row r="98" spans="1:17" x14ac:dyDescent="0.25">
      <c r="A98" s="5">
        <f t="shared" si="2"/>
        <v>96</v>
      </c>
      <c r="B98" s="11"/>
      <c r="C98" s="12" t="e">
        <f>IF(#REF!&gt;0,"Перевыставлено",IF(#REF!&gt;0,[1]Списки!$B$36,IF(#REF!&gt;0,[1]Списки!$B$35,IF([1]постпродажное_обслуживание!S98&gt;0,[1]Списки!$B$34,IF([1]постпродажное_обслуживание!P98&gt;0,[1]Списки!$B$33,"")))))</f>
        <v>#REF!</v>
      </c>
      <c r="D98" s="8" t="str">
        <f>HYPERLINK([1]Списки!V99,[1]Списки!U99)</f>
        <v>Я-01-997</v>
      </c>
      <c r="E98" s="11">
        <f>IF(Таблица5[[#This Row],[номер]]="","",INDEX([1]!Таблица7[дата],MATCH([1]постпродажное_обслуживание!$D98,[1]!Таблица7[номер],0)))</f>
        <v>42724</v>
      </c>
      <c r="F98" s="11">
        <f>IF(Таблица5[[#This Row],[дата]]="","",INDEX([1]!Таблица7[покупатель],MATCH([1]постпродажное_обслуживание!D98,[1]!Таблица7[номер],0)))</f>
        <v>0</v>
      </c>
      <c r="G98" s="11" t="str">
        <f>IF(Таблица5[[#This Row],[покупатель]]="","",INDEX([1]!Таблица7[объект],MATCH([1]постпродажное_обслуживание!$D98,[1]!Таблица7[номер],0)))</f>
        <v>Батова 26</v>
      </c>
      <c r="H98" s="13">
        <f>IF(Таблица5[[#This Row],[номер]]="","",INDEX([1]!Таблица7[стр. №],MATCH(Таблица5[[#This Row],[номер]],[1]!Таблица7[номер],0)))</f>
        <v>22</v>
      </c>
      <c r="I98" s="14">
        <f>IF(Таблица5[[#This Row],[номер]]="","",INDEX([1]!Таблица7[кв],MATCH([1]постпродажное_обслуживание!$D98,[1]!Таблица7[номер],0)))</f>
        <v>48</v>
      </c>
      <c r="J98" s="11">
        <f>IF(Таблица5[[#This Row],[квартира]]="","",INDEX([1]!Таблица7[планируемая дата исполения],MATCH([1]постпродажное_обслуживание!$D98,[1]!Таблица7[номер],0)))</f>
        <v>42734</v>
      </c>
      <c r="K98" s="14">
        <f ca="1">IF(Таблица5[[#This Row],[срок ответ]]="","",INDEX([1]!Таблица7[тек. просрочка],MATCH([1]постпродажное_обслуживание!$D98,[1]!Таблица7[номер],0)))</f>
        <v>52</v>
      </c>
      <c r="L98" s="10"/>
      <c r="M98" s="10"/>
      <c r="N98" s="10"/>
      <c r="O98" s="10"/>
      <c r="P98" s="15">
        <v>42726</v>
      </c>
      <c r="Q98" s="11"/>
    </row>
    <row r="99" spans="1:17" x14ac:dyDescent="0.25">
      <c r="A99" s="5">
        <f t="shared" si="2"/>
        <v>97</v>
      </c>
      <c r="B99" s="11"/>
      <c r="C99" s="12" t="e">
        <f>IF(#REF!&gt;0,"Перевыставлено",IF(#REF!&gt;0,[1]Списки!$B$36,IF(#REF!&gt;0,[1]Списки!$B$35,IF([1]постпродажное_обслуживание!S99&gt;0,[1]Списки!$B$34,IF([1]постпродажное_обслуживание!P99&gt;0,[1]Списки!$B$33,"")))))</f>
        <v>#REF!</v>
      </c>
      <c r="D99" s="8" t="str">
        <f>HYPERLINK([1]Списки!V100,[1]Списки!U100)</f>
        <v>Я-01-998</v>
      </c>
      <c r="E99" s="11">
        <f>IF(Таблица5[[#This Row],[номер]]="","",INDEX([1]!Таблица7[дата],MATCH([1]постпродажное_обслуживание!$D99,[1]!Таблица7[номер],0)))</f>
        <v>42724</v>
      </c>
      <c r="F99" s="11">
        <f>IF(Таблица5[[#This Row],[дата]]="","",INDEX([1]!Таблица7[покупатель],MATCH([1]постпродажное_обслуживание!D99,[1]!Таблица7[номер],0)))</f>
        <v>0</v>
      </c>
      <c r="G99" s="11" t="str">
        <f>IF(Таблица5[[#This Row],[покупатель]]="","",INDEX([1]!Таблица7[объект],MATCH([1]постпродажное_обслуживание!$D99,[1]!Таблица7[номер],0)))</f>
        <v>2-й Брагинский 7</v>
      </c>
      <c r="H99" s="13">
        <f>IF(Таблица5[[#This Row],[номер]]="","",INDEX([1]!Таблица7[стр. №],MATCH(Таблица5[[#This Row],[номер]],[1]!Таблица7[номер],0)))</f>
        <v>18</v>
      </c>
      <c r="I99" s="14">
        <f>IF(Таблица5[[#This Row],[номер]]="","",INDEX([1]!Таблица7[кв],MATCH([1]постпродажное_обслуживание!$D99,[1]!Таблица7[номер],0)))</f>
        <v>152</v>
      </c>
      <c r="J99" s="11">
        <f>IF(Таблица5[[#This Row],[квартира]]="","",INDEX([1]!Таблица7[планируемая дата исполения],MATCH([1]постпродажное_обслуживание!$D99,[1]!Таблица7[номер],0)))</f>
        <v>42734</v>
      </c>
      <c r="K99" s="14">
        <f ca="1">IF(Таблица5[[#This Row],[срок ответ]]="","",INDEX([1]!Таблица7[тек. просрочка],MATCH([1]постпродажное_обслуживание!$D99,[1]!Таблица7[номер],0)))</f>
        <v>52</v>
      </c>
      <c r="L99" s="10"/>
      <c r="M99" s="10"/>
      <c r="N99" s="10"/>
      <c r="O99" s="10"/>
      <c r="P99" s="15">
        <v>42727</v>
      </c>
      <c r="Q99" s="11"/>
    </row>
    <row r="100" spans="1:17" x14ac:dyDescent="0.25">
      <c r="A100" s="5">
        <f t="shared" si="2"/>
        <v>98</v>
      </c>
      <c r="B100" s="11"/>
      <c r="C100" s="12" t="e">
        <f>IF(#REF!&gt;0,"Перевыставлено",IF(#REF!&gt;0,[1]Списки!$B$36,IF(#REF!&gt;0,[1]Списки!$B$35,IF([1]постпродажное_обслуживание!S100&gt;0,[1]Списки!$B$34,IF([1]постпродажное_обслуживание!P100&gt;0,[1]Списки!$B$33,"")))))</f>
        <v>#REF!</v>
      </c>
      <c r="D100" s="8" t="str">
        <f>HYPERLINK([1]Списки!V101,[1]Списки!U101)</f>
        <v>Я-01-999</v>
      </c>
      <c r="E100" s="11">
        <f>IF(Таблица5[[#This Row],[номер]]="","",INDEX([1]!Таблица7[дата],MATCH([1]постпродажное_обслуживание!$D100,[1]!Таблица7[номер],0)))</f>
        <v>42724</v>
      </c>
      <c r="F100" s="11">
        <f>IF(Таблица5[[#This Row],[дата]]="","",INDEX([1]!Таблица7[покупатель],MATCH([1]постпродажное_обслуживание!D100,[1]!Таблица7[номер],0)))</f>
        <v>0</v>
      </c>
      <c r="G100" s="11" t="str">
        <f>IF(Таблица5[[#This Row],[покупатель]]="","",INDEX([1]!Таблица7[объект],MATCH([1]постпродажное_обслуживание!$D100,[1]!Таблица7[номер],0)))</f>
        <v>2-й Брагинский 6</v>
      </c>
      <c r="H100" s="13">
        <f>IF(Таблица5[[#This Row],[номер]]="","",INDEX([1]!Таблица7[стр. №],MATCH(Таблица5[[#This Row],[номер]],[1]!Таблица7[номер],0)))</f>
        <v>14</v>
      </c>
      <c r="I100" s="14">
        <f>IF(Таблица5[[#This Row],[номер]]="","",INDEX([1]!Таблица7[кв],MATCH([1]постпродажное_обслуживание!$D100,[1]!Таблица7[номер],0)))</f>
        <v>222</v>
      </c>
      <c r="J100" s="11">
        <f>IF(Таблица5[[#This Row],[квартира]]="","",INDEX([1]!Таблица7[планируемая дата исполения],MATCH([1]постпродажное_обслуживание!$D100,[1]!Таблица7[номер],0)))</f>
        <v>42734</v>
      </c>
      <c r="K100" s="14">
        <f ca="1">IF(Таблица5[[#This Row],[срок ответ]]="","",INDEX([1]!Таблица7[тек. просрочка],MATCH([1]постпродажное_обслуживание!$D100,[1]!Таблица7[номер],0)))</f>
        <v>52</v>
      </c>
      <c r="L100" s="10"/>
      <c r="M100" s="10"/>
      <c r="N100" s="10"/>
      <c r="O100" s="10"/>
      <c r="P100" s="15">
        <v>42726</v>
      </c>
      <c r="Q100" s="11"/>
    </row>
    <row r="101" spans="1:17" x14ac:dyDescent="0.25">
      <c r="A101" s="5">
        <f t="shared" si="2"/>
        <v>99</v>
      </c>
      <c r="B101" s="11"/>
      <c r="C101" s="12" t="e">
        <f>IF(#REF!&gt;0,"Перевыставлено",IF(#REF!&gt;0,[1]Списки!$B$36,IF(#REF!&gt;0,[1]Списки!$B$35,IF([1]постпродажное_обслуживание!S101&gt;0,[1]Списки!$B$34,IF([1]постпродажное_обслуживание!P101&gt;0,[1]Списки!$B$33,"")))))</f>
        <v>#REF!</v>
      </c>
      <c r="D101" s="8" t="str">
        <f>HYPERLINK([1]Списки!V102,[1]Списки!U102)</f>
        <v>Я-01-1000У</v>
      </c>
      <c r="E101" s="11">
        <f>IF(Таблица5[[#This Row],[номер]]="","",INDEX([1]!Таблица7[дата],MATCH([1]постпродажное_обслуживание!$D101,[1]!Таблица7[номер],0)))</f>
        <v>42724</v>
      </c>
      <c r="F101" s="11">
        <f>IF(Таблица5[[#This Row],[дата]]="","",INDEX([1]!Таблица7[покупатель],MATCH([1]постпродажное_обслуживание!D101,[1]!Таблица7[номер],0)))</f>
        <v>0</v>
      </c>
      <c r="G101" s="11" t="str">
        <f>IF(Таблица5[[#This Row],[покупатель]]="","",INDEX([1]!Таблица7[объект],MATCH([1]постпродажное_обслуживание!$D101,[1]!Таблица7[номер],0)))</f>
        <v>2-й Брагинский 7</v>
      </c>
      <c r="H101" s="13">
        <f>IF(Таблица5[[#This Row],[номер]]="","",INDEX([1]!Таблица7[стр. №],MATCH(Таблица5[[#This Row],[номер]],[1]!Таблица7[номер],0)))</f>
        <v>18</v>
      </c>
      <c r="I101" s="14">
        <f>IF(Таблица5[[#This Row],[номер]]="","",INDEX([1]!Таблица7[кв],MATCH([1]постпродажное_обслуживание!$D101,[1]!Таблица7[номер],0)))</f>
        <v>257</v>
      </c>
      <c r="J101" s="11">
        <f>IF(Таблица5[[#This Row],[квартира]]="","",INDEX([1]!Таблица7[планируемая дата исполения],MATCH([1]постпродажное_обслуживание!$D101,[1]!Таблица7[номер],0)))</f>
        <v>42734</v>
      </c>
      <c r="K101" s="14">
        <f ca="1">IF(Таблица5[[#This Row],[срок ответ]]="","",INDEX([1]!Таблица7[тек. просрочка],MATCH([1]постпродажное_обслуживание!$D101,[1]!Таблица7[номер],0)))</f>
        <v>52</v>
      </c>
      <c r="L101" s="10"/>
      <c r="M101" s="10"/>
      <c r="N101" s="10"/>
      <c r="O101" s="10"/>
      <c r="P101" s="15">
        <v>42733</v>
      </c>
      <c r="Q101" s="11"/>
    </row>
    <row r="102" spans="1:17" x14ac:dyDescent="0.25">
      <c r="A102" s="5">
        <f t="shared" si="2"/>
        <v>100</v>
      </c>
      <c r="B102" s="11"/>
      <c r="C102" s="12" t="e">
        <f>IF(#REF!&gt;0,"Перевыставлено",IF(#REF!&gt;0,[1]Списки!$B$36,IF(#REF!&gt;0,[1]Списки!$B$35,IF([1]постпродажное_обслуживание!S102&gt;0,[1]Списки!$B$34,IF([1]постпродажное_обслуживание!P102&gt;0,[1]Списки!$B$33,"")))))</f>
        <v>#REF!</v>
      </c>
      <c r="D102" s="8" t="str">
        <f>HYPERLINK([1]Списки!V103,[1]Списки!U103)</f>
        <v>Я-01-1002</v>
      </c>
      <c r="E102" s="11">
        <f>IF(Таблица5[[#This Row],[номер]]="","",INDEX([1]!Таблица7[дата],MATCH([1]постпродажное_обслуживание!$D102,[1]!Таблица7[номер],0)))</f>
        <v>42725</v>
      </c>
      <c r="F102" s="11">
        <f>IF(Таблица5[[#This Row],[дата]]="","",INDEX([1]!Таблица7[покупатель],MATCH([1]постпродажное_обслуживание!D102,[1]!Таблица7[номер],0)))</f>
        <v>0</v>
      </c>
      <c r="G102" s="11" t="str">
        <f>IF(Таблица5[[#This Row],[покупатель]]="","",INDEX([1]!Таблица7[объект],MATCH([1]постпродажное_обслуживание!$D102,[1]!Таблица7[номер],0)))</f>
        <v>2-й Брагинский 10</v>
      </c>
      <c r="H102" s="13">
        <f>IF(Таблица5[[#This Row],[номер]]="","",INDEX([1]!Таблица7[стр. №],MATCH(Таблица5[[#This Row],[номер]],[1]!Таблица7[номер],0)))</f>
        <v>12</v>
      </c>
      <c r="I102" s="14">
        <f>IF(Таблица5[[#This Row],[номер]]="","",INDEX([1]!Таблица7[кв],MATCH([1]постпродажное_обслуживание!$D102,[1]!Таблица7[номер],0)))</f>
        <v>294</v>
      </c>
      <c r="J102" s="11">
        <f>IF(Таблица5[[#This Row],[квартира]]="","",INDEX([1]!Таблица7[планируемая дата исполения],MATCH([1]постпродажное_обслуживание!$D102,[1]!Таблица7[номер],0)))</f>
        <v>42735</v>
      </c>
      <c r="K102" s="14">
        <f ca="1">IF(Таблица5[[#This Row],[срок ответ]]="","",INDEX([1]!Таблица7[тек. просрочка],MATCH([1]постпродажное_обслуживание!$D102,[1]!Таблица7[номер],0)))</f>
        <v>51</v>
      </c>
      <c r="L102" s="10"/>
      <c r="M102" s="10"/>
      <c r="N102" s="10"/>
      <c r="O102" s="10"/>
      <c r="P102" s="15">
        <v>42733</v>
      </c>
      <c r="Q102" s="11"/>
    </row>
    <row r="103" spans="1:17" x14ac:dyDescent="0.25">
      <c r="A103" s="5">
        <f t="shared" si="2"/>
        <v>101</v>
      </c>
      <c r="B103" s="11"/>
      <c r="C103" s="12" t="e">
        <f>IF(#REF!&gt;0,"Перевыставлено",IF(#REF!&gt;0,[1]Списки!$B$36,IF(#REF!&gt;0,[1]Списки!$B$35,IF([1]постпродажное_обслуживание!S103&gt;0,[1]Списки!$B$34,IF([1]постпродажное_обслуживание!P103&gt;0,[1]Списки!$B$33,"")))))</f>
        <v>#REF!</v>
      </c>
      <c r="D103" s="8" t="str">
        <f>HYPERLINK([1]Списки!V104,[1]Списки!U104)</f>
        <v>Я-01-1005</v>
      </c>
      <c r="E103" s="11">
        <f>IF(Таблица5[[#This Row],[номер]]="","",INDEX([1]!Таблица7[дата],MATCH([1]постпродажное_обслуживание!$D103,[1]!Таблица7[номер],0)))</f>
        <v>42726</v>
      </c>
      <c r="F103" s="11">
        <f>IF(Таблица5[[#This Row],[дата]]="","",INDEX([1]!Таблица7[покупатель],MATCH([1]постпродажное_обслуживание!D103,[1]!Таблица7[номер],0)))</f>
        <v>0</v>
      </c>
      <c r="G103" s="11" t="str">
        <f>IF(Таблица5[[#This Row],[покупатель]]="","",INDEX([1]!Таблица7[объект],MATCH([1]постпродажное_обслуживание!$D103,[1]!Таблица7[номер],0)))</f>
        <v>2-й Брагинский 7</v>
      </c>
      <c r="H103" s="13">
        <f>IF(Таблица5[[#This Row],[номер]]="","",INDEX([1]!Таблица7[стр. №],MATCH(Таблица5[[#This Row],[номер]],[1]!Таблица7[номер],0)))</f>
        <v>18</v>
      </c>
      <c r="I103" s="14">
        <f>IF(Таблица5[[#This Row],[номер]]="","",INDEX([1]!Таблица7[кв],MATCH([1]постпродажное_обслуживание!$D103,[1]!Таблица7[номер],0)))</f>
        <v>344</v>
      </c>
      <c r="J103" s="11">
        <f>IF(Таблица5[[#This Row],[квартира]]="","",INDEX([1]!Таблица7[планируемая дата исполения],MATCH([1]постпродажное_обслуживание!$D103,[1]!Таблица7[номер],0)))</f>
        <v>42736</v>
      </c>
      <c r="K103" s="14">
        <f ca="1">IF(Таблица5[[#This Row],[срок ответ]]="","",INDEX([1]!Таблица7[тек. просрочка],MATCH([1]постпродажное_обслуживание!$D103,[1]!Таблица7[номер],0)))</f>
        <v>50</v>
      </c>
      <c r="L103" s="10"/>
      <c r="M103" s="10"/>
      <c r="N103" s="10"/>
      <c r="O103" s="10"/>
      <c r="P103" s="15">
        <v>42733</v>
      </c>
      <c r="Q103" s="11"/>
    </row>
    <row r="104" spans="1:17" x14ac:dyDescent="0.25">
      <c r="A104" s="5">
        <f t="shared" si="2"/>
        <v>102</v>
      </c>
      <c r="B104" s="11"/>
      <c r="C104" s="12" t="e">
        <f>IF(#REF!&gt;0,"Перевыставлено",IF(#REF!&gt;0,[1]Списки!$B$36,IF(#REF!&gt;0,[1]Списки!$B$35,IF([1]постпродажное_обслуживание!S104&gt;0,[1]Списки!$B$34,IF([1]постпродажное_обслуживание!P104&gt;0,[1]Списки!$B$33,"")))))</f>
        <v>#REF!</v>
      </c>
      <c r="D104" s="8" t="str">
        <f>HYPERLINK([1]Списки!V105,[1]Списки!U105)</f>
        <v>Я-01-1006</v>
      </c>
      <c r="E104" s="11">
        <f>IF(Таблица5[[#This Row],[номер]]="","",INDEX([1]!Таблица7[дата],MATCH([1]постпродажное_обслуживание!$D104,[1]!Таблица7[номер],0)))</f>
        <v>42726</v>
      </c>
      <c r="F104" s="11">
        <f>IF(Таблица5[[#This Row],[дата]]="","",INDEX([1]!Таблица7[покупатель],MATCH([1]постпродажное_обслуживание!D104,[1]!Таблица7[номер],0)))</f>
        <v>0</v>
      </c>
      <c r="G104" s="11" t="str">
        <f>IF(Таблица5[[#This Row],[покупатель]]="","",INDEX([1]!Таблица7[объект],MATCH([1]постпродажное_обслуживание!$D104,[1]!Таблица7[номер],0)))</f>
        <v>2-й Брагинский 7</v>
      </c>
      <c r="H104" s="13">
        <f>IF(Таблица5[[#This Row],[номер]]="","",INDEX([1]!Таблица7[стр. №],MATCH(Таблица5[[#This Row],[номер]],[1]!Таблица7[номер],0)))</f>
        <v>18</v>
      </c>
      <c r="I104" s="14">
        <f>IF(Таблица5[[#This Row],[номер]]="","",INDEX([1]!Таблица7[кв],MATCH([1]постпродажное_обслуживание!$D104,[1]!Таблица7[номер],0)))</f>
        <v>284</v>
      </c>
      <c r="J104" s="11">
        <f>IF(Таблица5[[#This Row],[квартира]]="","",INDEX([1]!Таблица7[планируемая дата исполения],MATCH([1]постпродажное_обслуживание!$D104,[1]!Таблица7[номер],0)))</f>
        <v>42736</v>
      </c>
      <c r="K104" s="14">
        <f ca="1">IF(Таблица5[[#This Row],[срок ответ]]="","",INDEX([1]!Таблица7[тек. просрочка],MATCH([1]постпродажное_обслуживание!$D104,[1]!Таблица7[номер],0)))</f>
        <v>50</v>
      </c>
      <c r="L104" s="10"/>
      <c r="M104" s="10"/>
      <c r="N104" s="10"/>
      <c r="O104" s="10"/>
      <c r="P104" s="15">
        <v>42733</v>
      </c>
      <c r="Q104" s="11"/>
    </row>
    <row r="105" spans="1:17" x14ac:dyDescent="0.25">
      <c r="A105" s="5">
        <f t="shared" si="2"/>
        <v>103</v>
      </c>
      <c r="B105" s="11"/>
      <c r="C105" s="12" t="e">
        <f>IF(#REF!&gt;0,"Перевыставлено",IF(#REF!&gt;0,[1]Списки!$B$36,IF(#REF!&gt;0,[1]Списки!$B$35,IF([1]постпродажное_обслуживание!S105&gt;0,[1]Списки!$B$34,IF([1]постпродажное_обслуживание!P105&gt;0,[1]Списки!$B$33,"")))))</f>
        <v>#REF!</v>
      </c>
      <c r="D105" s="8" t="str">
        <f>HYPERLINK([1]Списки!V106,[1]Списки!U106)</f>
        <v>Я-01-1010</v>
      </c>
      <c r="E105" s="11">
        <f>IF(Таблица5[[#This Row],[номер]]="","",INDEX([1]!Таблица7[дата],MATCH([1]постпродажное_обслуживание!$D105,[1]!Таблица7[номер],0)))</f>
        <v>42730</v>
      </c>
      <c r="F105" s="11">
        <f>IF(Таблица5[[#This Row],[дата]]="","",INDEX([1]!Таблица7[покупатель],MATCH([1]постпродажное_обслуживание!D105,[1]!Таблица7[номер],0)))</f>
        <v>0</v>
      </c>
      <c r="G105" s="11" t="str">
        <f>IF(Таблица5[[#This Row],[покупатель]]="","",INDEX([1]!Таблица7[объект],MATCH([1]постпродажное_обслуживание!$D105,[1]!Таблица7[номер],0)))</f>
        <v>2-й Брагинский 7</v>
      </c>
      <c r="H105" s="13">
        <f>IF(Таблица5[[#This Row],[номер]]="","",INDEX([1]!Таблица7[стр. №],MATCH(Таблица5[[#This Row],[номер]],[1]!Таблица7[номер],0)))</f>
        <v>18</v>
      </c>
      <c r="I105" s="14">
        <f>IF(Таблица5[[#This Row],[номер]]="","",INDEX([1]!Таблица7[кв],MATCH([1]постпродажное_обслуживание!$D105,[1]!Таблица7[номер],0)))</f>
        <v>82</v>
      </c>
      <c r="J105" s="11">
        <f>IF(Таблица5[[#This Row],[квартира]]="","",INDEX([1]!Таблица7[планируемая дата исполения],MATCH([1]постпродажное_обслуживание!$D105,[1]!Таблица7[номер],0)))</f>
        <v>42740</v>
      </c>
      <c r="K105" s="14">
        <f ca="1">IF(Таблица5[[#This Row],[срок ответ]]="","",INDEX([1]!Таблица7[тек. просрочка],MATCH([1]постпродажное_обслуживание!$D105,[1]!Таблица7[номер],0)))</f>
        <v>46</v>
      </c>
      <c r="L105" s="10"/>
      <c r="M105" s="10"/>
      <c r="N105" s="10"/>
      <c r="O105" s="10"/>
      <c r="P105" s="15">
        <v>42733</v>
      </c>
      <c r="Q105" s="11"/>
    </row>
    <row r="106" spans="1:17" x14ac:dyDescent="0.25">
      <c r="A106" s="5">
        <f t="shared" si="2"/>
        <v>104</v>
      </c>
      <c r="B106" s="11"/>
      <c r="C106" s="12" t="e">
        <f>IF(#REF!&gt;0,"Перевыставлено",IF(#REF!&gt;0,[1]Списки!$B$36,IF(#REF!&gt;0,[1]Списки!$B$35,IF([1]постпродажное_обслуживание!S106&gt;0,[1]Списки!$B$34,IF([1]постпродажное_обслуживание!P106&gt;0,[1]Списки!$B$33,"")))))</f>
        <v>#REF!</v>
      </c>
      <c r="D106" s="8" t="str">
        <f>HYPERLINK([1]Списки!V107,[1]Списки!U107)</f>
        <v>Я-01-1012</v>
      </c>
      <c r="E106" s="11">
        <f>IF(Таблица5[[#This Row],[номер]]="","",INDEX([1]!Таблица7[дата],MATCH([1]постпродажное_обслуживание!$D106,[1]!Таблица7[номер],0)))</f>
        <v>42730</v>
      </c>
      <c r="F106" s="11">
        <f>IF(Таблица5[[#This Row],[дата]]="","",INDEX([1]!Таблица7[покупатель],MATCH([1]постпродажное_обслуживание!D106,[1]!Таблица7[номер],0)))</f>
        <v>0</v>
      </c>
      <c r="G106" s="11" t="str">
        <f>IF(Таблица5[[#This Row],[покупатель]]="","",INDEX([1]!Таблица7[объект],MATCH([1]постпродажное_обслуживание!$D106,[1]!Таблица7[номер],0)))</f>
        <v>2-й Брагинский 7</v>
      </c>
      <c r="H106" s="13">
        <f>IF(Таблица5[[#This Row],[номер]]="","",INDEX([1]!Таблица7[стр. №],MATCH(Таблица5[[#This Row],[номер]],[1]!Таблица7[номер],0)))</f>
        <v>18</v>
      </c>
      <c r="I106" s="14">
        <f>IF(Таблица5[[#This Row],[номер]]="","",INDEX([1]!Таблица7[кв],MATCH([1]постпродажное_обслуживание!$D106,[1]!Таблица7[номер],0)))</f>
        <v>77</v>
      </c>
      <c r="J106" s="11">
        <f>IF(Таблица5[[#This Row],[квартира]]="","",INDEX([1]!Таблица7[планируемая дата исполения],MATCH([1]постпродажное_обслуживание!$D106,[1]!Таблица7[номер],0)))</f>
        <v>42740</v>
      </c>
      <c r="K106" s="14">
        <f ca="1">IF(Таблица5[[#This Row],[срок ответ]]="","",INDEX([1]!Таблица7[тек. просрочка],MATCH([1]постпродажное_обслуживание!$D106,[1]!Таблица7[номер],0)))</f>
        <v>46</v>
      </c>
      <c r="L106" s="10"/>
      <c r="M106" s="10"/>
      <c r="N106" s="10"/>
      <c r="O106" s="10"/>
      <c r="P106" s="15">
        <v>42733</v>
      </c>
      <c r="Q106" s="11"/>
    </row>
    <row r="107" spans="1:17" x14ac:dyDescent="0.25">
      <c r="A107" s="21">
        <f t="shared" si="2"/>
        <v>105</v>
      </c>
      <c r="B107" s="22"/>
      <c r="C107" s="23" t="e">
        <f>IF(#REF!&gt;0,"Перевыставлено",IF(#REF!&gt;0,[1]Списки!$B$36,IF(#REF!&gt;0,[1]Списки!$B$35,IF([1]постпродажное_обслуживание!S107&gt;0,[1]Списки!$B$34,IF([1]постпродажное_обслуживание!P107&gt;0,[1]Списки!$B$33,"")))))</f>
        <v>#REF!</v>
      </c>
      <c r="D107" s="8" t="str">
        <f>HYPERLINK([1]Списки!V108,[1]Списки!U108)</f>
        <v>Я-01-1014</v>
      </c>
      <c r="E107" s="22">
        <f>IF(Таблица5[[#This Row],[номер]]="","",INDEX([1]!Таблица7[дата],MATCH([1]постпродажное_обслуживание!$D107,[1]!Таблица7[номер],0)))</f>
        <v>42730</v>
      </c>
      <c r="F107" s="22">
        <f>IF(Таблица5[[#This Row],[дата]]="","",INDEX([1]!Таблица7[покупатель],MATCH([1]постпродажное_обслуживание!D107,[1]!Таблица7[номер],0)))</f>
        <v>0</v>
      </c>
      <c r="G107" s="22" t="str">
        <f>IF(Таблица5[[#This Row],[покупатель]]="","",INDEX([1]!Таблица7[объект],MATCH([1]постпродажное_обслуживание!$D107,[1]!Таблица7[номер],0)))</f>
        <v>2-й Брагинский 7</v>
      </c>
      <c r="H107" s="24">
        <f>IF(Таблица5[[#This Row],[номер]]="","",INDEX([1]!Таблица7[стр. №],MATCH(Таблица5[[#This Row],[номер]],[1]!Таблица7[номер],0)))</f>
        <v>18</v>
      </c>
      <c r="I107" s="25">
        <f>IF(Таблица5[[#This Row],[номер]]="","",INDEX([1]!Таблица7[кв],MATCH([1]постпродажное_обслуживание!$D107,[1]!Таблица7[номер],0)))</f>
        <v>107</v>
      </c>
      <c r="J107" s="22">
        <f>IF(Таблица5[[#This Row],[квартира]]="","",INDEX([1]!Таблица7[планируемая дата исполения],MATCH([1]постпродажное_обслуживание!$D107,[1]!Таблица7[номер],0)))</f>
        <v>42740</v>
      </c>
      <c r="K107" s="25">
        <f ca="1">IF(Таблица5[[#This Row],[срок ответ]]="","",INDEX([1]!Таблица7[тек. просрочка],MATCH([1]постпродажное_обслуживание!$D107,[1]!Таблица7[номер],0)))</f>
        <v>46</v>
      </c>
      <c r="L107" s="10"/>
      <c r="M107" s="10"/>
      <c r="N107" s="10"/>
      <c r="O107" s="10"/>
      <c r="P107" s="26">
        <v>42748</v>
      </c>
      <c r="Q107" s="22"/>
    </row>
    <row r="108" spans="1:17" x14ac:dyDescent="0.25">
      <c r="A108" s="5">
        <f t="shared" si="2"/>
        <v>106</v>
      </c>
      <c r="B108" s="11"/>
      <c r="C108" s="12" t="e">
        <f>IF(#REF!&gt;0,"Перевыставлено",IF(#REF!&gt;0,[1]Списки!$B$36,IF(#REF!&gt;0,[1]Списки!$B$35,IF([1]постпродажное_обслуживание!S108&gt;0,[1]Списки!$B$34,IF([1]постпродажное_обслуживание!P108&gt;0,[1]Списки!$B$33,"")))))</f>
        <v>#REF!</v>
      </c>
      <c r="D108" s="8" t="str">
        <f>HYPERLINK([1]Списки!V109,[1]Списки!U109)</f>
        <v>Я-01-1013</v>
      </c>
      <c r="E108" s="11">
        <f>IF(Таблица5[[#This Row],[номер]]="","",INDEX([1]!Таблица7[дата],MATCH([1]постпродажное_обслуживание!$D108,[1]!Таблица7[номер],0)))</f>
        <v>42730</v>
      </c>
      <c r="F108" s="11">
        <f>IF(Таблица5[[#This Row],[дата]]="","",INDEX([1]!Таблица7[покупатель],MATCH([1]постпродажное_обслуживание!D108,[1]!Таблица7[номер],0)))</f>
        <v>0</v>
      </c>
      <c r="G108" s="11" t="str">
        <f>IF(Таблица5[[#This Row],[покупатель]]="","",INDEX([1]!Таблица7[объект],MATCH([1]постпродажное_обслуживание!$D108,[1]!Таблица7[номер],0)))</f>
        <v>2-й Брагинский 7</v>
      </c>
      <c r="H108" s="13">
        <f>IF(Таблица5[[#This Row],[номер]]="","",INDEX([1]!Таблица7[стр. №],MATCH(Таблица5[[#This Row],[номер]],[1]!Таблица7[номер],0)))</f>
        <v>18</v>
      </c>
      <c r="I108" s="14">
        <f>IF(Таблица5[[#This Row],[номер]]="","",INDEX([1]!Таблица7[кв],MATCH([1]постпродажное_обслуживание!$D108,[1]!Таблица7[номер],0)))</f>
        <v>341</v>
      </c>
      <c r="J108" s="11">
        <f>IF(Таблица5[[#This Row],[квартира]]="","",INDEX([1]!Таблица7[планируемая дата исполения],MATCH([1]постпродажное_обслуживание!$D108,[1]!Таблица7[номер],0)))</f>
        <v>42740</v>
      </c>
      <c r="K108" s="14">
        <f ca="1">IF(Таблица5[[#This Row],[срок ответ]]="","",INDEX([1]!Таблица7[тек. просрочка],MATCH([1]постпродажное_обслуживание!$D108,[1]!Таблица7[номер],0)))</f>
        <v>46</v>
      </c>
      <c r="L108" s="10"/>
      <c r="M108" s="10"/>
      <c r="N108" s="10"/>
      <c r="O108" s="10"/>
      <c r="P108" s="15">
        <v>42748</v>
      </c>
      <c r="Q108" s="11"/>
    </row>
    <row r="109" spans="1:17" x14ac:dyDescent="0.25">
      <c r="A109" s="5">
        <f t="shared" si="2"/>
        <v>107</v>
      </c>
      <c r="B109" s="11"/>
      <c r="C109" s="12" t="e">
        <f>IF(#REF!&gt;0,"Перевыставлено",IF(#REF!&gt;0,[1]Списки!$B$36,IF(#REF!&gt;0,[1]Списки!$B$35,IF([1]постпродажное_обслуживание!S109&gt;0,[1]Списки!$B$34,IF([1]постпродажное_обслуживание!P109&gt;0,[1]Списки!$B$33,"")))))</f>
        <v>#REF!</v>
      </c>
      <c r="D109" s="8" t="str">
        <f>HYPERLINK([1]Списки!V110,[1]Списки!U110)</f>
        <v>Я-01-1022</v>
      </c>
      <c r="E109" s="11">
        <f>IF(Таблица5[[#This Row],[номер]]="","",INDEX([1]!Таблица7[дата],MATCH([1]постпродажное_обслуживание!$D109,[1]!Таблица7[номер],0)))</f>
        <v>42733</v>
      </c>
      <c r="F109" s="11">
        <f>IF(Таблица5[[#This Row],[дата]]="","",INDEX([1]!Таблица7[покупатель],MATCH([1]постпродажное_обслуживание!D109,[1]!Таблица7[номер],0)))</f>
        <v>0</v>
      </c>
      <c r="G109" s="11" t="str">
        <f>IF(Таблица5[[#This Row],[покупатель]]="","",INDEX([1]!Таблица7[объект],MATCH([1]постпродажное_обслуживание!$D109,[1]!Таблица7[номер],0)))</f>
        <v>2-й Брагинский 6</v>
      </c>
      <c r="H109" s="13">
        <f>IF(Таблица5[[#This Row],[номер]]="","",INDEX([1]!Таблица7[стр. №],MATCH(Таблица5[[#This Row],[номер]],[1]!Таблица7[номер],0)))</f>
        <v>14</v>
      </c>
      <c r="I109" s="14">
        <f>IF(Таблица5[[#This Row],[номер]]="","",INDEX([1]!Таблица7[кв],MATCH([1]постпродажное_обслуживание!$D109,[1]!Таблица7[номер],0)))</f>
        <v>312</v>
      </c>
      <c r="J109" s="11">
        <f>IF(Таблица5[[#This Row],[квартира]]="","",INDEX([1]!Таблица7[планируемая дата исполения],MATCH([1]постпродажное_обслуживание!$D109,[1]!Таблица7[номер],0)))</f>
        <v>42743</v>
      </c>
      <c r="K109" s="14">
        <f ca="1">IF(Таблица5[[#This Row],[срок ответ]]="","",INDEX([1]!Таблица7[тек. просрочка],MATCH([1]постпродажное_обслуживание!$D109,[1]!Таблица7[номер],0)))</f>
        <v>43</v>
      </c>
      <c r="L109" s="10"/>
      <c r="M109" s="10"/>
      <c r="N109" s="10"/>
      <c r="O109" s="10"/>
      <c r="P109" s="15">
        <v>42748</v>
      </c>
      <c r="Q109" s="11"/>
    </row>
    <row r="110" spans="1:17" x14ac:dyDescent="0.25">
      <c r="A110" s="5">
        <f t="shared" si="2"/>
        <v>108</v>
      </c>
      <c r="B110" s="11"/>
      <c r="C110" s="12" t="e">
        <f>IF(#REF!&gt;0,"Перевыставлено",IF(#REF!&gt;0,[1]Списки!$B$36,IF(#REF!&gt;0,[1]Списки!$B$35,IF([1]постпродажное_обслуживание!S110&gt;0,[1]Списки!$B$34,IF([1]постпродажное_обслуживание!P110&gt;0,[1]Списки!$B$33,"")))))</f>
        <v>#REF!</v>
      </c>
      <c r="D110" s="8" t="str">
        <f>HYPERLINK([1]Списки!V111,[1]Списки!U111)</f>
        <v>Я-01-1023</v>
      </c>
      <c r="E110" s="11">
        <f>IF(Таблица5[[#This Row],[номер]]="","",INDEX([1]!Таблица7[дата],MATCH([1]постпродажное_обслуживание!$D110,[1]!Таблица7[номер],0)))</f>
        <v>42733</v>
      </c>
      <c r="F110" s="11">
        <f>IF(Таблица5[[#This Row],[дата]]="","",INDEX([1]!Таблица7[покупатель],MATCH([1]постпродажное_обслуживание!D110,[1]!Таблица7[номер],0)))</f>
        <v>0</v>
      </c>
      <c r="G110" s="11" t="str">
        <f>IF(Таблица5[[#This Row],[покупатель]]="","",INDEX([1]!Таблица7[объект],MATCH([1]постпродажное_обслуживание!$D110,[1]!Таблица7[номер],0)))</f>
        <v>2-й Брагинский 7</v>
      </c>
      <c r="H110" s="13">
        <f>IF(Таблица5[[#This Row],[номер]]="","",INDEX([1]!Таблица7[стр. №],MATCH(Таблица5[[#This Row],[номер]],[1]!Таблица7[номер],0)))</f>
        <v>18</v>
      </c>
      <c r="I110" s="14">
        <f>IF(Таблица5[[#This Row],[номер]]="","",INDEX([1]!Таблица7[кв],MATCH([1]постпродажное_обслуживание!$D110,[1]!Таблица7[номер],0)))</f>
        <v>134</v>
      </c>
      <c r="J110" s="11">
        <f>IF(Таблица5[[#This Row],[квартира]]="","",INDEX([1]!Таблица7[планируемая дата исполения],MATCH([1]постпродажное_обслуживание!$D110,[1]!Таблица7[номер],0)))</f>
        <v>42743</v>
      </c>
      <c r="K110" s="14">
        <f ca="1">IF(Таблица5[[#This Row],[срок ответ]]="","",INDEX([1]!Таблица7[тек. просрочка],MATCH([1]постпродажное_обслуживание!$D110,[1]!Таблица7[номер],0)))</f>
        <v>43</v>
      </c>
      <c r="L110" s="10"/>
      <c r="M110" s="10"/>
      <c r="N110" s="10"/>
      <c r="O110" s="10"/>
      <c r="P110" s="15">
        <v>42748</v>
      </c>
      <c r="Q110" s="11"/>
    </row>
    <row r="111" spans="1:17" x14ac:dyDescent="0.25">
      <c r="A111" s="5">
        <f t="shared" si="2"/>
        <v>109</v>
      </c>
      <c r="B111" s="11"/>
      <c r="C111" s="12" t="e">
        <f>IF(#REF!&gt;0,"Перевыставлено",IF(#REF!&gt;0,[1]Списки!$B$36,IF(#REF!&gt;0,[1]Списки!$B$35,IF([1]постпродажное_обслуживание!S111&gt;0,[1]Списки!$B$34,IF([1]постпродажное_обслуживание!P111&gt;0,[1]Списки!$B$33,"")))))</f>
        <v>#REF!</v>
      </c>
      <c r="D111" s="8" t="str">
        <f>HYPERLINK([1]Списки!V112,[1]Списки!U112)</f>
        <v>Я-01-1024</v>
      </c>
      <c r="E111" s="11">
        <f>IF(Таблица5[[#This Row],[номер]]="","",INDEX([1]!Таблица7[дата],MATCH([1]постпродажное_обслуживание!$D111,[1]!Таблица7[номер],0)))</f>
        <v>42733</v>
      </c>
      <c r="F111" s="11">
        <f>IF(Таблица5[[#This Row],[дата]]="","",INDEX([1]!Таблица7[покупатель],MATCH([1]постпродажное_обслуживание!D111,[1]!Таблица7[номер],0)))</f>
        <v>0</v>
      </c>
      <c r="G111" s="11" t="str">
        <f>IF(Таблица5[[#This Row],[покупатель]]="","",INDEX([1]!Таблица7[объект],MATCH([1]постпродажное_обслуживание!$D111,[1]!Таблица7[номер],0)))</f>
        <v>2-й Брагинский 7</v>
      </c>
      <c r="H111" s="13">
        <f>IF(Таблица5[[#This Row],[номер]]="","",INDEX([1]!Таблица7[стр. №],MATCH(Таблица5[[#This Row],[номер]],[1]!Таблица7[номер],0)))</f>
        <v>18</v>
      </c>
      <c r="I111" s="14">
        <f>IF(Таблица5[[#This Row],[номер]]="","",INDEX([1]!Таблица7[кв],MATCH([1]постпродажное_обслуживание!$D111,[1]!Таблица7[номер],0)))</f>
        <v>115</v>
      </c>
      <c r="J111" s="11">
        <f>IF(Таблица5[[#This Row],[квартира]]="","",INDEX([1]!Таблица7[планируемая дата исполения],MATCH([1]постпродажное_обслуживание!$D111,[1]!Таблица7[номер],0)))</f>
        <v>42743</v>
      </c>
      <c r="K111" s="14">
        <f ca="1">IF(Таблица5[[#This Row],[срок ответ]]="","",INDEX([1]!Таблица7[тек. просрочка],MATCH([1]постпродажное_обслуживание!$D111,[1]!Таблица7[номер],0)))</f>
        <v>43</v>
      </c>
      <c r="L111" s="10"/>
      <c r="M111" s="10"/>
      <c r="N111" s="10"/>
      <c r="O111" s="10"/>
      <c r="P111" s="15">
        <v>42748</v>
      </c>
      <c r="Q111" s="11"/>
    </row>
    <row r="112" spans="1:17" x14ac:dyDescent="0.25">
      <c r="A112" s="5">
        <f t="shared" si="2"/>
        <v>110</v>
      </c>
      <c r="B112" s="11"/>
      <c r="C112" s="12" t="e">
        <f>IF(#REF!&gt;0,"Перевыставлено",IF(#REF!&gt;0,[1]Списки!$B$36,IF(#REF!&gt;0,[1]Списки!$B$35,IF([1]постпродажное_обслуживание!S112&gt;0,[1]Списки!$B$34,IF([1]постпродажное_обслуживание!P112&gt;0,[1]Списки!$B$33,"")))))</f>
        <v>#REF!</v>
      </c>
      <c r="D112" s="8" t="str">
        <f>HYPERLINK([1]Списки!V113,[1]Списки!U113)</f>
        <v>Я-01-1007</v>
      </c>
      <c r="E112" s="11">
        <f>IF(Таблица5[[#This Row],[номер]]="","",INDEX([1]!Таблица7[дата],MATCH([1]постпродажное_обслуживание!$D112,[1]!Таблица7[номер],0)))</f>
        <v>42727</v>
      </c>
      <c r="F112" s="11">
        <f>IF(Таблица5[[#This Row],[дата]]="","",INDEX([1]!Таблица7[покупатель],MATCH([1]постпродажное_обслуживание!D112,[1]!Таблица7[номер],0)))</f>
        <v>0</v>
      </c>
      <c r="G112" s="11" t="str">
        <f>IF(Таблица5[[#This Row],[покупатель]]="","",INDEX([1]!Таблица7[объект],MATCH([1]постпродажное_обслуживание!$D112,[1]!Таблица7[номер],0)))</f>
        <v>2-й Брагинский 7</v>
      </c>
      <c r="H112" s="13">
        <f>IF(Таблица5[[#This Row],[номер]]="","",INDEX([1]!Таблица7[стр. №],MATCH(Таблица5[[#This Row],[номер]],[1]!Таблица7[номер],0)))</f>
        <v>18</v>
      </c>
      <c r="I112" s="14">
        <f>IF(Таблица5[[#This Row],[номер]]="","",INDEX([1]!Таблица7[кв],MATCH([1]постпродажное_обслуживание!$D112,[1]!Таблица7[номер],0)))</f>
        <v>338</v>
      </c>
      <c r="J112" s="11">
        <f>IF(Таблица5[[#This Row],[квартира]]="","",INDEX([1]!Таблица7[планируемая дата исполения],MATCH([1]постпродажное_обслуживание!$D112,[1]!Таблица7[номер],0)))</f>
        <v>42737</v>
      </c>
      <c r="K112" s="14">
        <f ca="1">IF(Таблица5[[#This Row],[срок ответ]]="","",INDEX([1]!Таблица7[тек. просрочка],MATCH([1]постпродажное_обслуживание!$D112,[1]!Таблица7[номер],0)))</f>
        <v>49</v>
      </c>
      <c r="L112" s="10"/>
      <c r="M112" s="10"/>
      <c r="N112" s="10"/>
      <c r="O112" s="10"/>
      <c r="P112" s="15">
        <v>42748</v>
      </c>
      <c r="Q112" s="11"/>
    </row>
    <row r="113" spans="1:17" x14ac:dyDescent="0.25">
      <c r="A113" s="5">
        <f t="shared" si="2"/>
        <v>111</v>
      </c>
      <c r="B113" s="11"/>
      <c r="C113" s="12" t="e">
        <f>IF(#REF!&gt;0,"Перевыставлено",IF(#REF!&gt;0,[1]Списки!$B$36,IF(#REF!&gt;0,[1]Списки!$B$35,IF([1]постпродажное_обслуживание!S113&gt;0,[1]Списки!$B$34,IF([1]постпродажное_обслуживание!P113&gt;0,[1]Списки!$B$33,"")))))</f>
        <v>#REF!</v>
      </c>
      <c r="D113" s="8" t="str">
        <f>HYPERLINK([1]Списки!V114,[1]Списки!U114)</f>
        <v>Я-01-7</v>
      </c>
      <c r="E113" s="11">
        <f>IF(Таблица5[[#This Row],[номер]]="","",INDEX([1]!Таблица7[дата],MATCH([1]постпродажное_обслуживание!$D113,[1]!Таблица7[номер],0)))</f>
        <v>42744</v>
      </c>
      <c r="F113" s="11">
        <f>IF(Таблица5[[#This Row],[дата]]="","",INDEX([1]!Таблица7[покупатель],MATCH([1]постпродажное_обслуживание!D113,[1]!Таблица7[номер],0)))</f>
        <v>0</v>
      </c>
      <c r="G113" s="11" t="str">
        <f>IF(Таблица5[[#This Row],[покупатель]]="","",INDEX([1]!Таблица7[объект],MATCH([1]постпродажное_обслуживание!$D113,[1]!Таблица7[номер],0)))</f>
        <v>2-й Брагинский 7</v>
      </c>
      <c r="H113" s="13">
        <f>IF(Таблица5[[#This Row],[номер]]="","",INDEX([1]!Таблица7[стр. №],MATCH(Таблица5[[#This Row],[номер]],[1]!Таблица7[номер],0)))</f>
        <v>18</v>
      </c>
      <c r="I113" s="14">
        <f>IF(Таблица5[[#This Row],[номер]]="","",INDEX([1]!Таблица7[кв],MATCH([1]постпродажное_обслуживание!$D113,[1]!Таблица7[номер],0)))</f>
        <v>342</v>
      </c>
      <c r="J113" s="11">
        <f>IF(Таблица5[[#This Row],[квартира]]="","",INDEX([1]!Таблица7[планируемая дата исполения],MATCH([1]постпродажное_обслуживание!$D113,[1]!Таблица7[номер],0)))</f>
        <v>42754</v>
      </c>
      <c r="K113" s="14">
        <f ca="1">IF(Таблица5[[#This Row],[срок ответ]]="","",INDEX([1]!Таблица7[тек. просрочка],MATCH([1]постпродажное_обслуживание!$D113,[1]!Таблица7[номер],0)))</f>
        <v>32</v>
      </c>
      <c r="L113" s="10"/>
      <c r="M113" s="10"/>
      <c r="N113" s="10"/>
      <c r="O113" s="10"/>
      <c r="P113" s="15">
        <v>42748</v>
      </c>
      <c r="Q113" s="11"/>
    </row>
    <row r="114" spans="1:17" x14ac:dyDescent="0.25">
      <c r="A114" s="5">
        <f t="shared" si="2"/>
        <v>112</v>
      </c>
      <c r="B114" s="11"/>
      <c r="C114" s="12" t="e">
        <f>IF(#REF!&gt;0,"Перевыставлено",IF(#REF!&gt;0,[1]Списки!$B$36,IF(#REF!&gt;0,[1]Списки!$B$35,IF([1]постпродажное_обслуживание!S114&gt;0,[1]Списки!$B$34,IF([1]постпродажное_обслуживание!P114&gt;0,[1]Списки!$B$33,"")))))</f>
        <v>#REF!</v>
      </c>
      <c r="D114" s="8" t="str">
        <f>HYPERLINK([1]Списки!V115,[1]Списки!U115)</f>
        <v>Я-01-2</v>
      </c>
      <c r="E114" s="11">
        <f>IF(Таблица5[[#This Row],[номер]]="","",INDEX([1]!Таблица7[дата],MATCH([1]постпродажное_обслуживание!$D114,[1]!Таблица7[номер],0)))</f>
        <v>42744</v>
      </c>
      <c r="F114" s="11">
        <f>IF(Таблица5[[#This Row],[дата]]="","",INDEX([1]!Таблица7[покупатель],MATCH([1]постпродажное_обслуживание!D114,[1]!Таблица7[номер],0)))</f>
        <v>0</v>
      </c>
      <c r="G114" s="11" t="str">
        <f>IF(Таблица5[[#This Row],[покупатель]]="","",INDEX([1]!Таблица7[объект],MATCH([1]постпродажное_обслуживание!$D114,[1]!Таблица7[номер],0)))</f>
        <v>2-й Брагинский 7</v>
      </c>
      <c r="H114" s="13">
        <f>IF(Таблица5[[#This Row],[номер]]="","",INDEX([1]!Таблица7[стр. №],MATCH(Таблица5[[#This Row],[номер]],[1]!Таблица7[номер],0)))</f>
        <v>18</v>
      </c>
      <c r="I114" s="14">
        <f>IF(Таблица5[[#This Row],[номер]]="","",INDEX([1]!Таблица7[кв],MATCH([1]постпродажное_обслуживание!$D114,[1]!Таблица7[номер],0)))</f>
        <v>122</v>
      </c>
      <c r="J114" s="11">
        <f>IF(Таблица5[[#This Row],[квартира]]="","",INDEX([1]!Таблица7[планируемая дата исполения],MATCH([1]постпродажное_обслуживание!$D114,[1]!Таблица7[номер],0)))</f>
        <v>42754</v>
      </c>
      <c r="K114" s="14">
        <f ca="1">IF(Таблица5[[#This Row],[срок ответ]]="","",INDEX([1]!Таблица7[тек. просрочка],MATCH([1]постпродажное_обслуживание!$D114,[1]!Таблица7[номер],0)))</f>
        <v>32</v>
      </c>
      <c r="L114" s="10"/>
      <c r="M114" s="10"/>
      <c r="N114" s="10"/>
      <c r="O114" s="10"/>
      <c r="P114" s="15">
        <v>42748</v>
      </c>
      <c r="Q114" s="11"/>
    </row>
    <row r="115" spans="1:17" x14ac:dyDescent="0.25">
      <c r="A115" s="5">
        <f t="shared" si="2"/>
        <v>113</v>
      </c>
      <c r="B115" s="11"/>
      <c r="C115" s="12" t="e">
        <f>IF(#REF!&gt;0,"Перевыставлено",IF(#REF!&gt;0,[1]Списки!$B$36,IF(#REF!&gt;0,[1]Списки!$B$35,IF([1]постпродажное_обслуживание!S115&gt;0,[1]Списки!$B$34,IF([1]постпродажное_обслуживание!P115&gt;0,[1]Списки!$B$33,"")))))</f>
        <v>#REF!</v>
      </c>
      <c r="D115" s="8" t="str">
        <f>HYPERLINK([1]Списки!V116,[1]Списки!U116)</f>
        <v>Я-01-5</v>
      </c>
      <c r="E115" s="11">
        <f>IF(Таблица5[[#This Row],[номер]]="","",INDEX([1]!Таблица7[дата],MATCH([1]постпродажное_обслуживание!$D115,[1]!Таблица7[номер],0)))</f>
        <v>42744</v>
      </c>
      <c r="F115" s="11">
        <f>IF(Таблица5[[#This Row],[дата]]="","",INDEX([1]!Таблица7[покупатель],MATCH([1]постпродажное_обслуживание!D115,[1]!Таблица7[номер],0)))</f>
        <v>0</v>
      </c>
      <c r="G115" s="11" t="str">
        <f>IF(Таблица5[[#This Row],[покупатель]]="","",INDEX([1]!Таблица7[объект],MATCH([1]постпродажное_обслуживание!$D115,[1]!Таблица7[номер],0)))</f>
        <v>2-й Брагинский 7</v>
      </c>
      <c r="H115" s="13">
        <f>IF(Таблица5[[#This Row],[номер]]="","",INDEX([1]!Таблица7[стр. №],MATCH(Таблица5[[#This Row],[номер]],[1]!Таблица7[номер],0)))</f>
        <v>18</v>
      </c>
      <c r="I115" s="14">
        <f>IF(Таблица5[[#This Row],[номер]]="","",INDEX([1]!Таблица7[кв],MATCH([1]постпродажное_обслуживание!$D115,[1]!Таблица7[номер],0)))</f>
        <v>322</v>
      </c>
      <c r="J115" s="11">
        <f>IF(Таблица5[[#This Row],[квартира]]="","",INDEX([1]!Таблица7[планируемая дата исполения],MATCH([1]постпродажное_обслуживание!$D115,[1]!Таблица7[номер],0)))</f>
        <v>42754</v>
      </c>
      <c r="K115" s="14">
        <f ca="1">IF(Таблица5[[#This Row],[срок ответ]]="","",INDEX([1]!Таблица7[тек. просрочка],MATCH([1]постпродажное_обслуживание!$D115,[1]!Таблица7[номер],0)))</f>
        <v>32</v>
      </c>
      <c r="L115" s="10"/>
      <c r="M115" s="10"/>
      <c r="N115" s="10"/>
      <c r="O115" s="10"/>
      <c r="P115" s="15">
        <v>42748</v>
      </c>
      <c r="Q115" s="11"/>
    </row>
    <row r="116" spans="1:17" x14ac:dyDescent="0.25">
      <c r="A116" s="5">
        <f t="shared" si="2"/>
        <v>114</v>
      </c>
      <c r="B116" s="11"/>
      <c r="C116" s="12" t="e">
        <f>IF(#REF!&gt;0,"Перевыставлено",IF(#REF!&gt;0,[1]Списки!$B$36,IF(#REF!&gt;0,[1]Списки!$B$35,IF([1]постпродажное_обслуживание!S116&gt;0,[1]Списки!$B$34,IF([1]постпродажное_обслуживание!P116&gt;0,[1]Списки!$B$33,"")))))</f>
        <v>#REF!</v>
      </c>
      <c r="D116" s="8" t="str">
        <f>HYPERLINK([1]Списки!V117,[1]Списки!U117)</f>
        <v>Я-01-1</v>
      </c>
      <c r="E116" s="11">
        <f>IF(Таблица5[[#This Row],[номер]]="","",INDEX([1]!Таблица7[дата],MATCH([1]постпродажное_обслуживание!$D116,[1]!Таблица7[номер],0)))</f>
        <v>42744</v>
      </c>
      <c r="F116" s="11">
        <f>IF(Таблица5[[#This Row],[дата]]="","",INDEX([1]!Таблица7[покупатель],MATCH([1]постпродажное_обслуживание!D116,[1]!Таблица7[номер],0)))</f>
        <v>0</v>
      </c>
      <c r="G116" s="11" t="str">
        <f>IF(Таблица5[[#This Row],[покупатель]]="","",INDEX([1]!Таблица7[объект],MATCH([1]постпродажное_обслуживание!$D116,[1]!Таблица7[номер],0)))</f>
        <v>2-й Брагинский 7</v>
      </c>
      <c r="H116" s="13">
        <f>IF(Таблица5[[#This Row],[номер]]="","",INDEX([1]!Таблица7[стр. №],MATCH(Таблица5[[#This Row],[номер]],[1]!Таблица7[номер],0)))</f>
        <v>18</v>
      </c>
      <c r="I116" s="14">
        <f>IF(Таблица5[[#This Row],[номер]]="","",INDEX([1]!Таблица7[кв],MATCH([1]постпродажное_обслуживание!$D116,[1]!Таблица7[номер],0)))</f>
        <v>290</v>
      </c>
      <c r="J116" s="11">
        <f>IF(Таблица5[[#This Row],[квартира]]="","",INDEX([1]!Таблица7[планируемая дата исполения],MATCH([1]постпродажное_обслуживание!$D116,[1]!Таблица7[номер],0)))</f>
        <v>42754</v>
      </c>
      <c r="K116" s="14">
        <f ca="1">IF(Таблица5[[#This Row],[срок ответ]]="","",INDEX([1]!Таблица7[тек. просрочка],MATCH([1]постпродажное_обслуживание!$D116,[1]!Таблица7[номер],0)))</f>
        <v>32</v>
      </c>
      <c r="L116" s="10"/>
      <c r="M116" s="10"/>
      <c r="N116" s="10"/>
      <c r="O116" s="10"/>
      <c r="P116" s="15">
        <v>42748</v>
      </c>
      <c r="Q116" s="11"/>
    </row>
    <row r="117" spans="1:17" x14ac:dyDescent="0.25">
      <c r="A117" s="5">
        <f t="shared" si="2"/>
        <v>115</v>
      </c>
      <c r="B117" s="11"/>
      <c r="C117" s="12" t="e">
        <f>IF(#REF!&gt;0,"Перевыставлено",IF(#REF!&gt;0,[1]Списки!$B$36,IF(#REF!&gt;0,[1]Списки!$B$35,IF([1]постпродажное_обслуживание!S117&gt;0,[1]Списки!$B$34,IF([1]постпродажное_обслуживание!P117&gt;0,[1]Списки!$B$33,"")))))</f>
        <v>#REF!</v>
      </c>
      <c r="D117" s="8" t="str">
        <f>HYPERLINK([1]Списки!V118,[1]Списки!U118)</f>
        <v>Я-01-4</v>
      </c>
      <c r="E117" s="11">
        <f>IF(Таблица5[[#This Row],[номер]]="","",INDEX([1]!Таблица7[дата],MATCH([1]постпродажное_обслуживание!$D117,[1]!Таблица7[номер],0)))</f>
        <v>42744</v>
      </c>
      <c r="F117" s="11">
        <f>IF(Таблица5[[#This Row],[дата]]="","",INDEX([1]!Таблица7[покупатель],MATCH([1]постпродажное_обслуживание!D117,[1]!Таблица7[номер],0)))</f>
        <v>0</v>
      </c>
      <c r="G117" s="11" t="str">
        <f>IF(Таблица5[[#This Row],[покупатель]]="","",INDEX([1]!Таблица7[объект],MATCH([1]постпродажное_обслуживание!$D117,[1]!Таблица7[номер],0)))</f>
        <v>2-й Брагинский 7</v>
      </c>
      <c r="H117" s="13">
        <f>IF(Таблица5[[#This Row],[номер]]="","",INDEX([1]!Таблица7[стр. №],MATCH(Таблица5[[#This Row],[номер]],[1]!Таблица7[номер],0)))</f>
        <v>18</v>
      </c>
      <c r="I117" s="14">
        <f>IF(Таблица5[[#This Row],[номер]]="","",INDEX([1]!Таблица7[кв],MATCH([1]постпродажное_обслуживание!$D117,[1]!Таблица7[номер],0)))</f>
        <v>172</v>
      </c>
      <c r="J117" s="11">
        <f>IF(Таблица5[[#This Row],[квартира]]="","",INDEX([1]!Таблица7[планируемая дата исполения],MATCH([1]постпродажное_обслуживание!$D117,[1]!Таблица7[номер],0)))</f>
        <v>42754</v>
      </c>
      <c r="K117" s="14">
        <f ca="1">IF(Таблица5[[#This Row],[срок ответ]]="","",INDEX([1]!Таблица7[тек. просрочка],MATCH([1]постпродажное_обслуживание!$D117,[1]!Таблица7[номер],0)))</f>
        <v>32</v>
      </c>
      <c r="L117" s="10"/>
      <c r="M117" s="10"/>
      <c r="N117" s="10"/>
      <c r="O117" s="10"/>
      <c r="P117" s="15">
        <v>42748</v>
      </c>
      <c r="Q117" s="11"/>
    </row>
    <row r="118" spans="1:17" x14ac:dyDescent="0.25">
      <c r="A118" s="5">
        <f t="shared" si="2"/>
        <v>116</v>
      </c>
      <c r="B118" s="11"/>
      <c r="C118" s="12" t="e">
        <f>IF(#REF!&gt;0,"Перевыставлено",IF(#REF!&gt;0,[1]Списки!$B$36,IF(#REF!&gt;0,[1]Списки!$B$35,IF([1]постпродажное_обслуживание!S118&gt;0,[1]Списки!$B$34,IF([1]постпродажное_обслуживание!P118&gt;0,[1]Списки!$B$33,"")))))</f>
        <v>#REF!</v>
      </c>
      <c r="D118" s="8" t="str">
        <f>HYPERLINK([1]Списки!V119,[1]Списки!U119)</f>
        <v>Я-01-9</v>
      </c>
      <c r="E118" s="11">
        <f>IF(Таблица5[[#This Row],[номер]]="","",INDEX([1]!Таблица7[дата],MATCH([1]постпродажное_обслуживание!$D118,[1]!Таблица7[номер],0)))</f>
        <v>42744</v>
      </c>
      <c r="F118" s="11">
        <f>IF(Таблица5[[#This Row],[дата]]="","",INDEX([1]!Таблица7[покупатель],MATCH([1]постпродажное_обслуживание!D118,[1]!Таблица7[номер],0)))</f>
        <v>0</v>
      </c>
      <c r="G118" s="11" t="str">
        <f>IF(Таблица5[[#This Row],[покупатель]]="","",INDEX([1]!Таблица7[объект],MATCH([1]постпродажное_обслуживание!$D118,[1]!Таблица7[номер],0)))</f>
        <v>2-й Брагинский 10</v>
      </c>
      <c r="H118" s="13">
        <f>IF(Таблица5[[#This Row],[номер]]="","",INDEX([1]!Таблица7[стр. №],MATCH(Таблица5[[#This Row],[номер]],[1]!Таблица7[номер],0)))</f>
        <v>12</v>
      </c>
      <c r="I118" s="14">
        <f>IF(Таблица5[[#This Row],[номер]]="","",INDEX([1]!Таблица7[кв],MATCH([1]постпродажное_обслуживание!$D118,[1]!Таблица7[номер],0)))</f>
        <v>37</v>
      </c>
      <c r="J118" s="11">
        <f>IF(Таблица5[[#This Row],[квартира]]="","",INDEX([1]!Таблица7[планируемая дата исполения],MATCH([1]постпродажное_обслуживание!$D118,[1]!Таблица7[номер],0)))</f>
        <v>42754</v>
      </c>
      <c r="K118" s="14">
        <f ca="1">IF(Таблица5[[#This Row],[срок ответ]]="","",INDEX([1]!Таблица7[тек. просрочка],MATCH([1]постпродажное_обслуживание!$D118,[1]!Таблица7[номер],0)))</f>
        <v>32</v>
      </c>
      <c r="L118" s="10"/>
      <c r="M118" s="10"/>
      <c r="N118" s="10"/>
      <c r="O118" s="10"/>
      <c r="P118" s="15">
        <v>42748</v>
      </c>
      <c r="Q118" s="11"/>
    </row>
    <row r="119" spans="1:17" x14ac:dyDescent="0.25">
      <c r="A119" s="5">
        <f t="shared" si="2"/>
        <v>117</v>
      </c>
      <c r="B119" s="11"/>
      <c r="C119" s="12" t="e">
        <f>IF(#REF!&gt;0,"Перевыставлено",IF(#REF!&gt;0,[1]Списки!$B$36,IF(#REF!&gt;0,[1]Списки!$B$35,IF([1]постпродажное_обслуживание!S119&gt;0,[1]Списки!$B$34,IF([1]постпродажное_обслуживание!P119&gt;0,[1]Списки!$B$33,"")))))</f>
        <v>#REF!</v>
      </c>
      <c r="D119" s="8" t="str">
        <f>HYPERLINK([1]Списки!V120,[1]Списки!U120)</f>
        <v>Я-01-8</v>
      </c>
      <c r="E119" s="11">
        <f>IF(Таблица5[[#This Row],[номер]]="","",INDEX([1]!Таблица7[дата],MATCH([1]постпродажное_обслуживание!$D119,[1]!Таблица7[номер],0)))</f>
        <v>42744</v>
      </c>
      <c r="F119" s="11">
        <f>IF(Таблица5[[#This Row],[дата]]="","",INDEX([1]!Таблица7[покупатель],MATCH([1]постпродажное_обслуживание!D119,[1]!Таблица7[номер],0)))</f>
        <v>0</v>
      </c>
      <c r="G119" s="11" t="str">
        <f>IF(Таблица5[[#This Row],[покупатель]]="","",INDEX([1]!Таблица7[объект],MATCH([1]постпродажное_обслуживание!$D119,[1]!Таблица7[номер],0)))</f>
        <v>2-й Брагинский 6</v>
      </c>
      <c r="H119" s="13">
        <f>IF(Таблица5[[#This Row],[номер]]="","",INDEX([1]!Таблица7[стр. №],MATCH(Таблица5[[#This Row],[номер]],[1]!Таблица7[номер],0)))</f>
        <v>14</v>
      </c>
      <c r="I119" s="14">
        <f>IF(Таблица5[[#This Row],[номер]]="","",INDEX([1]!Таблица7[кв],MATCH([1]постпродажное_обслуживание!$D119,[1]!Таблица7[номер],0)))</f>
        <v>226</v>
      </c>
      <c r="J119" s="11">
        <f>IF(Таблица5[[#This Row],[квартира]]="","",INDEX([1]!Таблица7[планируемая дата исполения],MATCH([1]постпродажное_обслуживание!$D119,[1]!Таблица7[номер],0)))</f>
        <v>42754</v>
      </c>
      <c r="K119" s="14">
        <f ca="1">IF(Таблица5[[#This Row],[срок ответ]]="","",INDEX([1]!Таблица7[тек. просрочка],MATCH([1]постпродажное_обслуживание!$D119,[1]!Таблица7[номер],0)))</f>
        <v>32</v>
      </c>
      <c r="L119" s="10"/>
      <c r="M119" s="10"/>
      <c r="N119" s="10"/>
      <c r="O119" s="10"/>
      <c r="P119" s="15">
        <v>42748</v>
      </c>
      <c r="Q119" s="11"/>
    </row>
    <row r="120" spans="1:17" x14ac:dyDescent="0.25">
      <c r="A120" s="5">
        <f t="shared" si="2"/>
        <v>118</v>
      </c>
      <c r="B120" s="11"/>
      <c r="C120" s="12" t="e">
        <f>IF(#REF!&gt;0,"Перевыставлено",IF(#REF!&gt;0,[1]Списки!$B$36,IF(#REF!&gt;0,[1]Списки!$B$35,IF([1]постпродажное_обслуживание!S120&gt;0,[1]Списки!$B$34,IF([1]постпродажное_обслуживание!P120&gt;0,[1]Списки!$B$33,"")))))</f>
        <v>#REF!</v>
      </c>
      <c r="D120" s="8" t="str">
        <f>HYPERLINK([1]Списки!V121,[1]Списки!U121)</f>
        <v>Я-01-12</v>
      </c>
      <c r="E120" s="11">
        <f>IF(Таблица5[[#This Row],[номер]]="","",INDEX([1]!Таблица7[дата],MATCH([1]постпродажное_обслуживание!$D120,[1]!Таблица7[номер],0)))</f>
        <v>42745</v>
      </c>
      <c r="F120" s="11">
        <f>IF(Таблица5[[#This Row],[дата]]="","",INDEX([1]!Таблица7[покупатель],MATCH([1]постпродажное_обслуживание!D120,[1]!Таблица7[номер],0)))</f>
        <v>0</v>
      </c>
      <c r="G120" s="11" t="str">
        <f>IF(Таблица5[[#This Row],[покупатель]]="","",INDEX([1]!Таблица7[объект],MATCH([1]постпродажное_обслуживание!$D120,[1]!Таблица7[номер],0)))</f>
        <v>Батова 26</v>
      </c>
      <c r="H120" s="13">
        <f>IF(Таблица5[[#This Row],[номер]]="","",INDEX([1]!Таблица7[стр. №],MATCH(Таблица5[[#This Row],[номер]],[1]!Таблица7[номер],0)))</f>
        <v>22</v>
      </c>
      <c r="I120" s="14">
        <f>IF(Таблица5[[#This Row],[номер]]="","",INDEX([1]!Таблица7[кв],MATCH([1]постпродажное_обслуживание!$D120,[1]!Таблица7[номер],0)))</f>
        <v>65</v>
      </c>
      <c r="J120" s="11">
        <f>IF(Таблица5[[#This Row],[квартира]]="","",INDEX([1]!Таблица7[планируемая дата исполения],MATCH([1]постпродажное_обслуживание!$D120,[1]!Таблица7[номер],0)))</f>
        <v>42755</v>
      </c>
      <c r="K120" s="14">
        <f ca="1">IF(Таблица5[[#This Row],[срок ответ]]="","",INDEX([1]!Таблица7[тек. просрочка],MATCH([1]постпродажное_обслуживание!$D120,[1]!Таблица7[номер],0)))</f>
        <v>31</v>
      </c>
      <c r="L120" s="10"/>
      <c r="M120" s="10"/>
      <c r="N120" s="10"/>
      <c r="O120" s="10"/>
      <c r="P120" s="15">
        <v>42748</v>
      </c>
      <c r="Q120" s="11"/>
    </row>
    <row r="121" spans="1:17" x14ac:dyDescent="0.25">
      <c r="A121" s="5">
        <f t="shared" si="2"/>
        <v>119</v>
      </c>
      <c r="B121" s="11"/>
      <c r="C121" s="12" t="e">
        <f>IF(#REF!&gt;0,"Перевыставлено",IF(#REF!&gt;0,[1]Списки!$B$36,IF(#REF!&gt;0,[1]Списки!$B$35,IF([1]постпродажное_обслуживание!S121&gt;0,[1]Списки!$B$34,IF([1]постпродажное_обслуживание!P121&gt;0,[1]Списки!$B$33,"")))))</f>
        <v>#REF!</v>
      </c>
      <c r="D121" s="8" t="str">
        <f>HYPERLINK([1]Списки!V122,[1]Списки!U122)</f>
        <v>Я-01-13</v>
      </c>
      <c r="E121" s="11">
        <f>IF(Таблица5[[#This Row],[номер]]="","",INDEX([1]!Таблица7[дата],MATCH([1]постпродажное_обслуживание!$D121,[1]!Таблица7[номер],0)))</f>
        <v>42745</v>
      </c>
      <c r="F121" s="11">
        <f>IF(Таблица5[[#This Row],[дата]]="","",INDEX([1]!Таблица7[покупатель],MATCH([1]постпродажное_обслуживание!D121,[1]!Таблица7[номер],0)))</f>
        <v>0</v>
      </c>
      <c r="G121" s="11" t="str">
        <f>IF(Таблица5[[#This Row],[покупатель]]="","",INDEX([1]!Таблица7[объект],MATCH([1]постпродажное_обслуживание!$D121,[1]!Таблица7[номер],0)))</f>
        <v>2-й Брагинский 7</v>
      </c>
      <c r="H121" s="13">
        <f>IF(Таблица5[[#This Row],[номер]]="","",INDEX([1]!Таблица7[стр. №],MATCH(Таблица5[[#This Row],[номер]],[1]!Таблица7[номер],0)))</f>
        <v>18</v>
      </c>
      <c r="I121" s="14">
        <f>IF(Таблица5[[#This Row],[номер]]="","",INDEX([1]!Таблица7[кв],MATCH([1]постпродажное_обслуживание!$D121,[1]!Таблица7[номер],0)))</f>
        <v>305</v>
      </c>
      <c r="J121" s="11">
        <f>IF(Таблица5[[#This Row],[квартира]]="","",INDEX([1]!Таблица7[планируемая дата исполения],MATCH([1]постпродажное_обслуживание!$D121,[1]!Таблица7[номер],0)))</f>
        <v>42755</v>
      </c>
      <c r="K121" s="14">
        <f ca="1">IF(Таблица5[[#This Row],[срок ответ]]="","",INDEX([1]!Таблица7[тек. просрочка],MATCH([1]постпродажное_обслуживание!$D121,[1]!Таблица7[номер],0)))</f>
        <v>31</v>
      </c>
      <c r="L121" s="10"/>
      <c r="M121" s="10"/>
      <c r="N121" s="10"/>
      <c r="O121" s="10"/>
      <c r="P121" s="15">
        <v>42748</v>
      </c>
      <c r="Q121" s="11"/>
    </row>
    <row r="122" spans="1:17" x14ac:dyDescent="0.25">
      <c r="A122" s="5">
        <f t="shared" si="2"/>
        <v>120</v>
      </c>
      <c r="B122" s="11"/>
      <c r="C122" s="12" t="e">
        <f>IF(#REF!&gt;0,"Перевыставлено",IF(#REF!&gt;0,[1]Списки!$B$36,IF(#REF!&gt;0,[1]Списки!$B$35,IF([1]постпродажное_обслуживание!S122&gt;0,[1]Списки!$B$34,IF([1]постпродажное_обслуживание!P122&gt;0,[1]Списки!$B$33,"")))))</f>
        <v>#REF!</v>
      </c>
      <c r="D122" s="8" t="str">
        <f>HYPERLINK([1]Списки!V123,[1]Списки!U123)</f>
        <v>Я-01-15</v>
      </c>
      <c r="E122" s="11">
        <f>IF(Таблица5[[#This Row],[номер]]="","",INDEX([1]!Таблица7[дата],MATCH([1]постпродажное_обслуживание!$D122,[1]!Таблица7[номер],0)))</f>
        <v>42745</v>
      </c>
      <c r="F122" s="11">
        <f>IF(Таблица5[[#This Row],[дата]]="","",INDEX([1]!Таблица7[покупатель],MATCH([1]постпродажное_обслуживание!D122,[1]!Таблица7[номер],0)))</f>
        <v>0</v>
      </c>
      <c r="G122" s="11" t="str">
        <f>IF(Таблица5[[#This Row],[покупатель]]="","",INDEX([1]!Таблица7[объект],MATCH([1]постпродажное_обслуживание!$D122,[1]!Таблица7[номер],0)))</f>
        <v>2-й Брагинский 6</v>
      </c>
      <c r="H122" s="13">
        <f>IF(Таблица5[[#This Row],[номер]]="","",INDEX([1]!Таблица7[стр. №],MATCH(Таблица5[[#This Row],[номер]],[1]!Таблица7[номер],0)))</f>
        <v>14</v>
      </c>
      <c r="I122" s="14">
        <f>IF(Таблица5[[#This Row],[номер]]="","",INDEX([1]!Таблица7[кв],MATCH([1]постпродажное_обслуживание!$D122,[1]!Таблица7[номер],0)))</f>
        <v>218</v>
      </c>
      <c r="J122" s="11">
        <f>IF(Таблица5[[#This Row],[квартира]]="","",INDEX([1]!Таблица7[планируемая дата исполения],MATCH([1]постпродажное_обслуживание!$D122,[1]!Таблица7[номер],0)))</f>
        <v>42755</v>
      </c>
      <c r="K122" s="14">
        <f ca="1">IF(Таблица5[[#This Row],[срок ответ]]="","",INDEX([1]!Таблица7[тек. просрочка],MATCH([1]постпродажное_обслуживание!$D122,[1]!Таблица7[номер],0)))</f>
        <v>31</v>
      </c>
      <c r="L122" s="10"/>
      <c r="M122" s="10"/>
      <c r="N122" s="10"/>
      <c r="O122" s="10"/>
      <c r="P122" s="15">
        <v>42748</v>
      </c>
      <c r="Q122" s="11"/>
    </row>
    <row r="123" spans="1:17" x14ac:dyDescent="0.25">
      <c r="A123" s="5">
        <f t="shared" si="2"/>
        <v>121</v>
      </c>
      <c r="B123" s="11"/>
      <c r="C123" s="12" t="e">
        <f>IF(#REF!&gt;0,"Перевыставлено",IF(#REF!&gt;0,[1]Списки!$B$36,IF(#REF!&gt;0,[1]Списки!$B$35,IF([1]постпродажное_обслуживание!S123&gt;0,[1]Списки!$B$34,IF([1]постпродажное_обслуживание!P123&gt;0,[1]Списки!$B$33,"")))))</f>
        <v>#REF!</v>
      </c>
      <c r="D123" s="8" t="str">
        <f>HYPERLINK([1]Списки!V124,[1]Списки!U124)</f>
        <v>Я-01-18</v>
      </c>
      <c r="E123" s="11">
        <f>IF(Таблица5[[#This Row],[номер]]="","",INDEX([1]!Таблица7[дата],MATCH([1]постпродажное_обслуживание!$D123,[1]!Таблица7[номер],0)))</f>
        <v>42745</v>
      </c>
      <c r="F123" s="11">
        <f>IF(Таблица5[[#This Row],[дата]]="","",INDEX([1]!Таблица7[покупатель],MATCH([1]постпродажное_обслуживание!D123,[1]!Таблица7[номер],0)))</f>
        <v>0</v>
      </c>
      <c r="G123" s="11" t="str">
        <f>IF(Таблица5[[#This Row],[покупатель]]="","",INDEX([1]!Таблица7[объект],MATCH([1]постпродажное_обслуживание!$D123,[1]!Таблица7[номер],0)))</f>
        <v>2-й Брагинский 7</v>
      </c>
      <c r="H123" s="13">
        <f>IF(Таблица5[[#This Row],[номер]]="","",INDEX([1]!Таблица7[стр. №],MATCH(Таблица5[[#This Row],[номер]],[1]!Таблица7[номер],0)))</f>
        <v>18</v>
      </c>
      <c r="I123" s="14">
        <f>IF(Таблица5[[#This Row],[номер]]="","",INDEX([1]!Таблица7[кв],MATCH([1]постпродажное_обслуживание!$D123,[1]!Таблица7[номер],0)))</f>
        <v>354</v>
      </c>
      <c r="J123" s="11">
        <f>IF(Таблица5[[#This Row],[квартира]]="","",INDEX([1]!Таблица7[планируемая дата исполения],MATCH([1]постпродажное_обслуживание!$D123,[1]!Таблица7[номер],0)))</f>
        <v>42755</v>
      </c>
      <c r="K123" s="14">
        <f ca="1">IF(Таблица5[[#This Row],[срок ответ]]="","",INDEX([1]!Таблица7[тек. просрочка],MATCH([1]постпродажное_обслуживание!$D123,[1]!Таблица7[номер],0)))</f>
        <v>31</v>
      </c>
      <c r="L123" s="10"/>
      <c r="M123" s="10"/>
      <c r="N123" s="10"/>
      <c r="O123" s="10"/>
      <c r="P123" s="15">
        <v>42748</v>
      </c>
      <c r="Q123" s="11"/>
    </row>
    <row r="124" spans="1:17" x14ac:dyDescent="0.25">
      <c r="A124" s="5">
        <f t="shared" si="2"/>
        <v>122</v>
      </c>
      <c r="B124" s="11"/>
      <c r="C124" s="12" t="e">
        <f>IF(#REF!&gt;0,"Перевыставлено",IF(#REF!&gt;0,[1]Списки!$B$36,IF(#REF!&gt;0,[1]Списки!$B$35,IF([1]постпродажное_обслуживание!S124&gt;0,[1]Списки!$B$34,IF([1]постпродажное_обслуживание!P124&gt;0,[1]Списки!$B$33,"")))))</f>
        <v>#REF!</v>
      </c>
      <c r="D124" s="8" t="str">
        <f>HYPERLINK([1]Списки!V125,[1]Списки!U125)</f>
        <v>Я-01-16</v>
      </c>
      <c r="E124" s="11">
        <f>IF(Таблица5[[#This Row],[номер]]="","",INDEX([1]!Таблица7[дата],MATCH([1]постпродажное_обслуживание!$D124,[1]!Таблица7[номер],0)))</f>
        <v>42745</v>
      </c>
      <c r="F124" s="11">
        <f>IF(Таблица5[[#This Row],[дата]]="","",INDEX([1]!Таблица7[покупатель],MATCH([1]постпродажное_обслуживание!D124,[1]!Таблица7[номер],0)))</f>
        <v>0</v>
      </c>
      <c r="G124" s="11" t="str">
        <f>IF(Таблица5[[#This Row],[покупатель]]="","",INDEX([1]!Таблица7[объект],MATCH([1]постпродажное_обслуживание!$D124,[1]!Таблица7[номер],0)))</f>
        <v>2-й Брагинский 10</v>
      </c>
      <c r="H124" s="13">
        <f>IF(Таблица5[[#This Row],[номер]]="","",INDEX([1]!Таблица7[стр. №],MATCH(Таблица5[[#This Row],[номер]],[1]!Таблица7[номер],0)))</f>
        <v>12</v>
      </c>
      <c r="I124" s="14">
        <f>IF(Таблица5[[#This Row],[номер]]="","",INDEX([1]!Таблица7[кв],MATCH([1]постпродажное_обслуживание!$D124,[1]!Таблица7[номер],0)))</f>
        <v>72</v>
      </c>
      <c r="J124" s="11">
        <f>IF(Таблица5[[#This Row],[квартира]]="","",INDEX([1]!Таблица7[планируемая дата исполения],MATCH([1]постпродажное_обслуживание!$D124,[1]!Таблица7[номер],0)))</f>
        <v>42755</v>
      </c>
      <c r="K124" s="14">
        <f ca="1">IF(Таблица5[[#This Row],[срок ответ]]="","",INDEX([1]!Таблица7[тек. просрочка],MATCH([1]постпродажное_обслуживание!$D124,[1]!Таблица7[номер],0)))</f>
        <v>31</v>
      </c>
      <c r="L124" s="10"/>
      <c r="M124" s="10"/>
      <c r="N124" s="10"/>
      <c r="O124" s="10"/>
      <c r="P124" s="15">
        <v>42748</v>
      </c>
      <c r="Q124" s="11"/>
    </row>
    <row r="125" spans="1:17" s="32" customFormat="1" x14ac:dyDescent="0.25">
      <c r="A125" s="27">
        <f t="shared" si="2"/>
        <v>123</v>
      </c>
      <c r="B125" s="28"/>
      <c r="C125" s="29" t="e">
        <f>IF(#REF!&gt;0,"Перевыставлено",IF(#REF!&gt;0,[1]Списки!$B$36,IF(#REF!&gt;0,[1]Списки!$B$35,IF([1]постпродажное_обслуживание!S125&gt;0,[1]Списки!$B$34,IF([1]постпродажное_обслуживание!P125&gt;0,[1]Списки!$B$33,"")))))</f>
        <v>#REF!</v>
      </c>
      <c r="D125" s="8" t="str">
        <f>HYPERLINK([1]Списки!V126,[1]Списки!U126)</f>
        <v>Я-01-19</v>
      </c>
      <c r="E125" s="28">
        <f>IF(Таблица5[[#This Row],[номер]]="","",INDEX([1]!Таблица7[дата],MATCH([1]постпродажное_обслуживание!$D125,[1]!Таблица7[номер],0)))</f>
        <v>42745</v>
      </c>
      <c r="F125" s="28">
        <f>IF(Таблица5[[#This Row],[дата]]="","",INDEX([1]!Таблица7[покупатель],MATCH([1]постпродажное_обслуживание!D125,[1]!Таблица7[номер],0)))</f>
        <v>0</v>
      </c>
      <c r="G125" s="28" t="str">
        <f>IF(Таблица5[[#This Row],[покупатель]]="","",INDEX([1]!Таблица7[объект],MATCH([1]постпродажное_обслуживание!$D125,[1]!Таблица7[номер],0)))</f>
        <v>2-й Брагинский 10</v>
      </c>
      <c r="H125" s="30">
        <f>IF(Таблица5[[#This Row],[номер]]="","",INDEX([1]!Таблица7[стр. №],MATCH(Таблица5[[#This Row],[номер]],[1]!Таблица7[номер],0)))</f>
        <v>12</v>
      </c>
      <c r="I125" s="31">
        <f>IF(Таблица5[[#This Row],[номер]]="","",INDEX([1]!Таблица7[кв],MATCH([1]постпродажное_обслуживание!$D125,[1]!Таблица7[номер],0)))</f>
        <v>226</v>
      </c>
      <c r="J125" s="28">
        <f>IF(Таблица5[[#This Row],[квартира]]="","",INDEX([1]!Таблица7[планируемая дата исполения],MATCH([1]постпродажное_обслуживание!$D125,[1]!Таблица7[номер],0)))</f>
        <v>42755</v>
      </c>
      <c r="K125" s="31">
        <f ca="1">IF(Таблица5[[#This Row],[срок ответ]]="","",INDEX([1]!Таблица7[тек. просрочка],MATCH([1]постпродажное_обслуживание!$D125,[1]!Таблица7[номер],0)))</f>
        <v>31</v>
      </c>
      <c r="L125" s="10"/>
      <c r="M125" s="10"/>
      <c r="N125" s="10"/>
      <c r="O125" s="10"/>
      <c r="P125" s="28"/>
      <c r="Q125" s="28"/>
    </row>
    <row r="126" spans="1:17" x14ac:dyDescent="0.25">
      <c r="A126" s="5">
        <f>IF(A125="№п/п",1,A125+1)</f>
        <v>124</v>
      </c>
      <c r="B126" s="11"/>
      <c r="C126" s="12" t="e">
        <f>IF(#REF!&gt;0,"Перевыставлено",IF(#REF!&gt;0,[1]Списки!$B$36,IF(#REF!&gt;0,[1]Списки!$B$35,IF([1]постпродажное_обслуживание!S126&gt;0,[1]Списки!$B$34,IF([1]постпродажное_обслуживание!P126&gt;0,[1]Списки!$B$33,"")))))</f>
        <v>#REF!</v>
      </c>
      <c r="D126" s="8" t="str">
        <f>HYPERLINK([1]Списки!V127,[1]Списки!U127)</f>
        <v>Я-01-20</v>
      </c>
      <c r="E126" s="11">
        <f>IF(Таблица5[[#This Row],[номер]]="","",INDEX([1]!Таблица7[дата],MATCH([1]постпродажное_обслуживание!$D126,[1]!Таблица7[номер],0)))</f>
        <v>42745</v>
      </c>
      <c r="F126" s="11">
        <f>IF(Таблица5[[#This Row],[дата]]="","",INDEX([1]!Таблица7[покупатель],MATCH([1]постпродажное_обслуживание!D126,[1]!Таблица7[номер],0)))</f>
        <v>0</v>
      </c>
      <c r="G126" s="11" t="str">
        <f>IF(Таблица5[[#This Row],[покупатель]]="","",INDEX([1]!Таблица7[объект],MATCH([1]постпродажное_обслуживание!$D126,[1]!Таблица7[номер],0)))</f>
        <v>2-й Брагинский 7</v>
      </c>
      <c r="H126" s="13">
        <f>IF(Таблица5[[#This Row],[номер]]="","",INDEX([1]!Таблица7[стр. №],MATCH(Таблица5[[#This Row],[номер]],[1]!Таблица7[номер],0)))</f>
        <v>18</v>
      </c>
      <c r="I126" s="14">
        <f>IF(Таблица5[[#This Row],[номер]]="","",INDEX([1]!Таблица7[кв],MATCH([1]постпродажное_обслуживание!$D126,[1]!Таблица7[номер],0)))</f>
        <v>3</v>
      </c>
      <c r="J126" s="11">
        <f>IF(Таблица5[[#This Row],[квартира]]="","",INDEX([1]!Таблица7[планируемая дата исполения],MATCH([1]постпродажное_обслуживание!$D126,[1]!Таблица7[номер],0)))</f>
        <v>42755</v>
      </c>
      <c r="K126" s="14">
        <f ca="1">IF(Таблица5[[#This Row],[срок ответ]]="","",INDEX([1]!Таблица7[тек. просрочка],MATCH([1]постпродажное_обслуживание!$D126,[1]!Таблица7[номер],0)))</f>
        <v>31</v>
      </c>
      <c r="L126" s="10"/>
      <c r="M126" s="10"/>
      <c r="N126" s="10"/>
      <c r="O126" s="10"/>
      <c r="P126" s="15">
        <v>42748</v>
      </c>
      <c r="Q126" s="11"/>
    </row>
    <row r="127" spans="1:17" x14ac:dyDescent="0.25">
      <c r="A127" s="5">
        <f t="shared" si="2"/>
        <v>125</v>
      </c>
      <c r="B127" s="11"/>
      <c r="C127" s="12" t="e">
        <f>IF(#REF!&gt;0,"Перевыставлено",IF(#REF!&gt;0,[1]Списки!$B$36,IF(#REF!&gt;0,[1]Списки!$B$35,IF([1]постпродажное_обслуживание!S127&gt;0,[1]Списки!$B$34,IF([1]постпродажное_обслуживание!P127&gt;0,[1]Списки!$B$33,"")))))</f>
        <v>#REF!</v>
      </c>
      <c r="D127" s="8" t="str">
        <f>HYPERLINK([1]Списки!V128,[1]Списки!U128)</f>
        <v>Я-01-21</v>
      </c>
      <c r="E127" s="11">
        <f>IF(Таблица5[[#This Row],[номер]]="","",INDEX([1]!Таблица7[дата],MATCH([1]постпродажное_обслуживание!$D127,[1]!Таблица7[номер],0)))</f>
        <v>42745</v>
      </c>
      <c r="F127" s="11">
        <f>IF(Таблица5[[#This Row],[дата]]="","",INDEX([1]!Таблица7[покупатель],MATCH([1]постпродажное_обслуживание!D127,[1]!Таблица7[номер],0)))</f>
        <v>0</v>
      </c>
      <c r="G127" s="11" t="str">
        <f>IF(Таблица5[[#This Row],[покупатель]]="","",INDEX([1]!Таблица7[объект],MATCH([1]постпродажное_обслуживание!$D127,[1]!Таблица7[номер],0)))</f>
        <v>2-й Брагинский 10</v>
      </c>
      <c r="H127" s="13">
        <f>IF(Таблица5[[#This Row],[номер]]="","",INDEX([1]!Таблица7[стр. №],MATCH(Таблица5[[#This Row],[номер]],[1]!Таблица7[номер],0)))</f>
        <v>12</v>
      </c>
      <c r="I127" s="14">
        <f>IF(Таблица5[[#This Row],[номер]]="","",INDEX([1]!Таблица7[кв],MATCH([1]постпродажное_обслуживание!$D127,[1]!Таблица7[номер],0)))</f>
        <v>181</v>
      </c>
      <c r="J127" s="11">
        <f>IF(Таблица5[[#This Row],[квартира]]="","",INDEX([1]!Таблица7[планируемая дата исполения],MATCH([1]постпродажное_обслуживание!$D127,[1]!Таблица7[номер],0)))</f>
        <v>42755</v>
      </c>
      <c r="K127" s="14">
        <f ca="1">IF(Таблица5[[#This Row],[срок ответ]]="","",INDEX([1]!Таблица7[тек. просрочка],MATCH([1]постпродажное_обслуживание!$D127,[1]!Таблица7[номер],0)))</f>
        <v>31</v>
      </c>
      <c r="L127" s="10"/>
      <c r="M127" s="10"/>
      <c r="N127" s="10"/>
      <c r="O127" s="10"/>
      <c r="P127" s="15">
        <v>42748</v>
      </c>
      <c r="Q127" s="11"/>
    </row>
    <row r="128" spans="1:17" x14ac:dyDescent="0.25">
      <c r="A128" s="5">
        <f t="shared" si="2"/>
        <v>126</v>
      </c>
      <c r="B128" s="11"/>
      <c r="C128" s="12" t="e">
        <f>IF(#REF!&gt;0,"Перевыставлено",IF(#REF!&gt;0,[1]Списки!$B$36,IF(#REF!&gt;0,[1]Списки!$B$35,IF([1]постпродажное_обслуживание!S128&gt;0,[1]Списки!$B$34,IF([1]постпродажное_обслуживание!P128&gt;0,[1]Списки!$B$33,"")))))</f>
        <v>#REF!</v>
      </c>
      <c r="D128" s="8" t="str">
        <f>HYPERLINK([1]Списки!V129,[1]Списки!U129)</f>
        <v>Я-01-706</v>
      </c>
      <c r="E128" s="11">
        <f>IF(Таблица5[[#This Row],[номер]]="","",INDEX([1]!Таблица7[дата],MATCH([1]постпродажное_обслуживание!$D128,[1]!Таблица7[номер],0)))</f>
        <v>42655</v>
      </c>
      <c r="F128" s="11">
        <f>IF(Таблица5[[#This Row],[дата]]="","",INDEX([1]!Таблица7[покупатель],MATCH([1]постпродажное_обслуживание!D128,[1]!Таблица7[номер],0)))</f>
        <v>0</v>
      </c>
      <c r="G128" s="11" t="str">
        <f>IF(Таблица5[[#This Row],[покупатель]]="","",INDEX([1]!Таблица7[объект],MATCH([1]постпродажное_обслуживание!$D128,[1]!Таблица7[номер],0)))</f>
        <v>2-й Брагинский 6</v>
      </c>
      <c r="H128" s="13">
        <f>IF(Таблица5[[#This Row],[номер]]="","",INDEX([1]!Таблица7[стр. №],MATCH(Таблица5[[#This Row],[номер]],[1]!Таблица7[номер],0)))</f>
        <v>14</v>
      </c>
      <c r="I128" s="14">
        <f>IF(Таблица5[[#This Row],[номер]]="","",INDEX([1]!Таблица7[кв],MATCH([1]постпродажное_обслуживание!$D128,[1]!Таблица7[номер],0)))</f>
        <v>158</v>
      </c>
      <c r="J128" s="11">
        <f>IF(Таблица5[[#This Row],[квартира]]="","",INDEX([1]!Таблица7[планируемая дата исполения],MATCH([1]постпродажное_обслуживание!$D128,[1]!Таблица7[номер],0)))</f>
        <v>42665</v>
      </c>
      <c r="K128" s="14">
        <f ca="1">IF(Таблица5[[#This Row],[срок ответ]]="","",INDEX([1]!Таблица7[тек. просрочка],MATCH([1]постпродажное_обслуживание!$D128,[1]!Таблица7[номер],0)))</f>
        <v>121</v>
      </c>
      <c r="L128" s="10"/>
      <c r="M128" s="10"/>
      <c r="N128" s="10"/>
      <c r="O128" s="10"/>
      <c r="P128" s="15">
        <v>42748</v>
      </c>
      <c r="Q128" s="11"/>
    </row>
    <row r="129" spans="1:17" x14ac:dyDescent="0.25">
      <c r="A129" s="5">
        <f t="shared" si="2"/>
        <v>127</v>
      </c>
      <c r="B129" s="11"/>
      <c r="C129" s="12" t="e">
        <f>IF(#REF!&gt;0,"Перевыставлено",IF(#REF!&gt;0,[1]Списки!$B$36,IF(#REF!&gt;0,[1]Списки!$B$35,IF([1]постпродажное_обслуживание!S129&gt;0,[1]Списки!$B$34,IF([1]постпродажное_обслуживание!P129&gt;0,[1]Списки!$B$33,"")))))</f>
        <v>#REF!</v>
      </c>
      <c r="D129" s="8" t="str">
        <f>HYPERLINK([1]Списки!V130,[1]Списки!U130)</f>
        <v>Я-01-24</v>
      </c>
      <c r="E129" s="11">
        <f>IF(Таблица5[[#This Row],[номер]]="","",INDEX([1]!Таблица7[дата],MATCH([1]постпродажное_обслуживание!$D129,[1]!Таблица7[номер],0)))</f>
        <v>42745</v>
      </c>
      <c r="F129" s="11">
        <f>IF(Таблица5[[#This Row],[дата]]="","",INDEX([1]!Таблица7[покупатель],MATCH([1]постпродажное_обслуживание!D129,[1]!Таблица7[номер],0)))</f>
        <v>0</v>
      </c>
      <c r="G129" s="11" t="str">
        <f>IF(Таблица5[[#This Row],[покупатель]]="","",INDEX([1]!Таблица7[объект],MATCH([1]постпродажное_обслуживание!$D129,[1]!Таблица7[номер],0)))</f>
        <v>Батова 26</v>
      </c>
      <c r="H129" s="13">
        <f>IF(Таблица5[[#This Row],[номер]]="","",INDEX([1]!Таблица7[стр. №],MATCH(Таблица5[[#This Row],[номер]],[1]!Таблица7[номер],0)))</f>
        <v>22</v>
      </c>
      <c r="I129" s="14">
        <f>IF(Таблица5[[#This Row],[номер]]="","",INDEX([1]!Таблица7[кв],MATCH([1]постпродажное_обслуживание!$D129,[1]!Таблица7[номер],0)))</f>
        <v>88</v>
      </c>
      <c r="J129" s="11">
        <f>IF(Таблица5[[#This Row],[квартира]]="","",INDEX([1]!Таблица7[планируемая дата исполения],MATCH([1]постпродажное_обслуживание!$D129,[1]!Таблица7[номер],0)))</f>
        <v>42755</v>
      </c>
      <c r="K129" s="14">
        <f ca="1">IF(Таблица5[[#This Row],[срок ответ]]="","",INDEX([1]!Таблица7[тек. просрочка],MATCH([1]постпродажное_обслуживание!$D129,[1]!Таблица7[номер],0)))</f>
        <v>31</v>
      </c>
      <c r="L129" s="10"/>
      <c r="M129" s="10"/>
      <c r="N129" s="10"/>
      <c r="O129" s="10"/>
      <c r="P129" s="15">
        <v>42748</v>
      </c>
      <c r="Q129" s="11"/>
    </row>
    <row r="130" spans="1:17" x14ac:dyDescent="0.25">
      <c r="A130" s="5">
        <f t="shared" si="2"/>
        <v>128</v>
      </c>
      <c r="B130" s="11"/>
      <c r="C130" s="12" t="e">
        <f>IF(#REF!&gt;0,"Перевыставлено",IF(#REF!&gt;0,[1]Списки!$B$36,IF(#REF!&gt;0,[1]Списки!$B$35,IF([1]постпродажное_обслуживание!S130&gt;0,[1]Списки!$B$34,IF([1]постпродажное_обслуживание!P130&gt;0,[1]Списки!$B$33,"")))))</f>
        <v>#REF!</v>
      </c>
      <c r="D130" s="8" t="str">
        <f>HYPERLINK([1]Списки!V131,[1]Списки!U131)</f>
        <v>Я-01-25</v>
      </c>
      <c r="E130" s="11">
        <f>IF(Таблица5[[#This Row],[номер]]="","",INDEX([1]!Таблица7[дата],MATCH([1]постпродажное_обслуживание!$D130,[1]!Таблица7[номер],0)))</f>
        <v>42745</v>
      </c>
      <c r="F130" s="11">
        <f>IF(Таблица5[[#This Row],[дата]]="","",INDEX([1]!Таблица7[покупатель],MATCH([1]постпродажное_обслуживание!D130,[1]!Таблица7[номер],0)))</f>
        <v>0</v>
      </c>
      <c r="G130" s="11" t="str">
        <f>IF(Таблица5[[#This Row],[покупатель]]="","",INDEX([1]!Таблица7[объект],MATCH([1]постпродажное_обслуживание!$D130,[1]!Таблица7[номер],0)))</f>
        <v>2-й Брагинский 7</v>
      </c>
      <c r="H130" s="13">
        <f>IF(Таблица5[[#This Row],[номер]]="","",INDEX([1]!Таблица7[стр. №],MATCH(Таблица5[[#This Row],[номер]],[1]!Таблица7[номер],0)))</f>
        <v>18</v>
      </c>
      <c r="I130" s="14">
        <f>IF(Таблица5[[#This Row],[номер]]="","",INDEX([1]!Таблица7[кв],MATCH([1]постпродажное_обслуживание!$D130,[1]!Таблица7[номер],0)))</f>
        <v>78</v>
      </c>
      <c r="J130" s="11">
        <f>IF(Таблица5[[#This Row],[квартира]]="","",INDEX([1]!Таблица7[планируемая дата исполения],MATCH([1]постпродажное_обслуживание!$D130,[1]!Таблица7[номер],0)))</f>
        <v>42755</v>
      </c>
      <c r="K130" s="14">
        <f ca="1">IF(Таблица5[[#This Row],[срок ответ]]="","",INDEX([1]!Таблица7[тек. просрочка],MATCH([1]постпродажное_обслуживание!$D130,[1]!Таблица7[номер],0)))</f>
        <v>31</v>
      </c>
      <c r="L130" s="10"/>
      <c r="M130" s="10"/>
      <c r="N130" s="10"/>
      <c r="O130" s="10"/>
      <c r="P130" s="15">
        <v>42748</v>
      </c>
      <c r="Q130" s="11"/>
    </row>
    <row r="131" spans="1:17" x14ac:dyDescent="0.25">
      <c r="A131" s="5">
        <f t="shared" si="2"/>
        <v>129</v>
      </c>
      <c r="B131" s="11"/>
      <c r="C131" s="12" t="e">
        <f>IF(#REF!&gt;0,"Перевыставлено",IF(#REF!&gt;0,[1]Списки!$B$36,IF(#REF!&gt;0,[1]Списки!$B$35,IF([1]постпродажное_обслуживание!S131&gt;0,[1]Списки!$B$34,IF([1]постпродажное_обслуживание!P131&gt;0,[1]Списки!$B$33,"")))))</f>
        <v>#REF!</v>
      </c>
      <c r="D131" s="8" t="str">
        <f>HYPERLINK([1]Списки!V132,[1]Списки!U132)</f>
        <v>Я-01-23</v>
      </c>
      <c r="E131" s="11">
        <f>IF(Таблица5[[#This Row],[номер]]="","",INDEX([1]!Таблица7[дата],MATCH([1]постпродажное_обслуживание!$D131,[1]!Таблица7[номер],0)))</f>
        <v>42745</v>
      </c>
      <c r="F131" s="11">
        <f>IF(Таблица5[[#This Row],[дата]]="","",INDEX([1]!Таблица7[покупатель],MATCH([1]постпродажное_обслуживание!D131,[1]!Таблица7[номер],0)))</f>
        <v>0</v>
      </c>
      <c r="G131" s="11" t="str">
        <f>IF(Таблица5[[#This Row],[покупатель]]="","",INDEX([1]!Таблица7[объект],MATCH([1]постпродажное_обслуживание!$D131,[1]!Таблица7[номер],0)))</f>
        <v>2-й Брагинский 7</v>
      </c>
      <c r="H131" s="13">
        <f>IF(Таблица5[[#This Row],[номер]]="","",INDEX([1]!Таблица7[стр. №],MATCH(Таблица5[[#This Row],[номер]],[1]!Таблица7[номер],0)))</f>
        <v>18</v>
      </c>
      <c r="I131" s="14">
        <f>IF(Таблица5[[#This Row],[номер]]="","",INDEX([1]!Таблица7[кв],MATCH([1]постпродажное_обслуживание!$D131,[1]!Таблица7[номер],0)))</f>
        <v>235</v>
      </c>
      <c r="J131" s="11">
        <f>IF(Таблица5[[#This Row],[квартира]]="","",INDEX([1]!Таблица7[планируемая дата исполения],MATCH([1]постпродажное_обслуживание!$D131,[1]!Таблица7[номер],0)))</f>
        <v>42755</v>
      </c>
      <c r="K131" s="14">
        <f ca="1">IF(Таблица5[[#This Row],[срок ответ]]="","",INDEX([1]!Таблица7[тек. просрочка],MATCH([1]постпродажное_обслуживание!$D131,[1]!Таблица7[номер],0)))</f>
        <v>31</v>
      </c>
      <c r="L131" s="10"/>
      <c r="M131" s="10"/>
      <c r="N131" s="10"/>
      <c r="O131" s="10"/>
      <c r="P131" s="15">
        <v>42748</v>
      </c>
      <c r="Q131" s="11"/>
    </row>
    <row r="132" spans="1:17" x14ac:dyDescent="0.25">
      <c r="A132" s="5">
        <f t="shared" si="2"/>
        <v>130</v>
      </c>
      <c r="B132" s="11"/>
      <c r="C132" s="12" t="e">
        <f>IF(#REF!&gt;0,"Перевыставлено",IF(#REF!&gt;0,[1]Списки!$B$36,IF(#REF!&gt;0,[1]Списки!$B$35,IF([1]постпродажное_обслуживание!S132&gt;0,[1]Списки!$B$34,IF([1]постпродажное_обслуживание!P132&gt;0,[1]Списки!$B$33,"")))))</f>
        <v>#REF!</v>
      </c>
      <c r="D132" s="8" t="str">
        <f>HYPERLINK([1]Списки!V133,[1]Списки!U133)</f>
        <v>Я-01-22</v>
      </c>
      <c r="E132" s="11">
        <f>IF(Таблица5[[#This Row],[номер]]="","",INDEX([1]!Таблица7[дата],MATCH([1]постпродажное_обслуживание!$D132,[1]!Таблица7[номер],0)))</f>
        <v>42745</v>
      </c>
      <c r="F132" s="11">
        <f>IF(Таблица5[[#This Row],[дата]]="","",INDEX([1]!Таблица7[покупатель],MATCH([1]постпродажное_обслуживание!D132,[1]!Таблица7[номер],0)))</f>
        <v>0</v>
      </c>
      <c r="G132" s="11" t="str">
        <f>IF(Таблица5[[#This Row],[покупатель]]="","",INDEX([1]!Таблица7[объект],MATCH([1]постпродажное_обслуживание!$D132,[1]!Таблица7[номер],0)))</f>
        <v>2-й Брагинский 6</v>
      </c>
      <c r="H132" s="13">
        <f>IF(Таблица5[[#This Row],[номер]]="","",INDEX([1]!Таблица7[стр. №],MATCH(Таблица5[[#This Row],[номер]],[1]!Таблица7[номер],0)))</f>
        <v>14</v>
      </c>
      <c r="I132" s="14">
        <f>IF(Таблица5[[#This Row],[номер]]="","",INDEX([1]!Таблица7[кв],MATCH([1]постпродажное_обслуживание!$D132,[1]!Таблица7[номер],0)))</f>
        <v>308</v>
      </c>
      <c r="J132" s="11">
        <f>IF(Таблица5[[#This Row],[квартира]]="","",INDEX([1]!Таблица7[планируемая дата исполения],MATCH([1]постпродажное_обслуживание!$D132,[1]!Таблица7[номер],0)))</f>
        <v>42755</v>
      </c>
      <c r="K132" s="14">
        <f ca="1">IF(Таблица5[[#This Row],[срок ответ]]="","",INDEX([1]!Таблица7[тек. просрочка],MATCH([1]постпродажное_обслуживание!$D132,[1]!Таблица7[номер],0)))</f>
        <v>31</v>
      </c>
      <c r="L132" s="10"/>
      <c r="M132" s="10"/>
      <c r="N132" s="10"/>
      <c r="O132" s="10"/>
      <c r="P132" s="15">
        <v>42748</v>
      </c>
      <c r="Q132" s="11"/>
    </row>
    <row r="133" spans="1:17" x14ac:dyDescent="0.25">
      <c r="A133" s="5">
        <f t="shared" ref="A133:A196" si="3">IF(A132="№п/п",1,A132+1)</f>
        <v>131</v>
      </c>
      <c r="B133" s="11"/>
      <c r="C133" s="12" t="e">
        <f>IF(#REF!&gt;0,"Перевыставлено",IF(#REF!&gt;0,[1]Списки!$B$36,IF(#REF!&gt;0,[1]Списки!$B$35,IF([1]постпродажное_обслуживание!S133&gt;0,[1]Списки!$B$34,IF([1]постпродажное_обслуживание!P133&gt;0,[1]Списки!$B$33,"")))))</f>
        <v>#REF!</v>
      </c>
      <c r="D133" s="8" t="str">
        <f>HYPERLINK([1]Списки!V134,[1]Списки!U134)</f>
        <v>Я-01-37</v>
      </c>
      <c r="E133" s="11">
        <f>IF(Таблица5[[#This Row],[номер]]="","",INDEX([1]!Таблица7[дата],MATCH([1]постпродажное_обслуживание!$D133,[1]!Таблица7[номер],0)))</f>
        <v>42746</v>
      </c>
      <c r="F133" s="11">
        <f>IF(Таблица5[[#This Row],[дата]]="","",INDEX([1]!Таблица7[покупатель],MATCH([1]постпродажное_обслуживание!D133,[1]!Таблица7[номер],0)))</f>
        <v>0</v>
      </c>
      <c r="G133" s="11" t="str">
        <f>IF(Таблица5[[#This Row],[покупатель]]="","",INDEX([1]!Таблица7[объект],MATCH([1]постпродажное_обслуживание!$D133,[1]!Таблица7[номер],0)))</f>
        <v>Батова 26</v>
      </c>
      <c r="H133" s="13">
        <f>IF(Таблица5[[#This Row],[номер]]="","",INDEX([1]!Таблица7[стр. №],MATCH(Таблица5[[#This Row],[номер]],[1]!Таблица7[номер],0)))</f>
        <v>22</v>
      </c>
      <c r="I133" s="14">
        <f>IF(Таблица5[[#This Row],[номер]]="","",INDEX([1]!Таблица7[кв],MATCH([1]постпродажное_обслуживание!$D133,[1]!Таблица7[номер],0)))</f>
        <v>48</v>
      </c>
      <c r="J133" s="11">
        <f>IF(Таблица5[[#This Row],[квартира]]="","",INDEX([1]!Таблица7[планируемая дата исполения],MATCH([1]постпродажное_обслуживание!$D133,[1]!Таблица7[номер],0)))</f>
        <v>42756</v>
      </c>
      <c r="K133" s="14">
        <f ca="1">IF(Таблица5[[#This Row],[срок ответ]]="","",INDEX([1]!Таблица7[тек. просрочка],MATCH([1]постпродажное_обслуживание!$D133,[1]!Таблица7[номер],0)))</f>
        <v>30</v>
      </c>
      <c r="L133" s="10"/>
      <c r="M133" s="10"/>
      <c r="N133" s="10"/>
      <c r="O133" s="10"/>
      <c r="P133" s="15">
        <v>42748</v>
      </c>
      <c r="Q133" s="11"/>
    </row>
    <row r="134" spans="1:17" x14ac:dyDescent="0.25">
      <c r="A134" s="5">
        <f t="shared" si="3"/>
        <v>132</v>
      </c>
      <c r="B134" s="11"/>
      <c r="C134" s="12" t="e">
        <f>IF(#REF!&gt;0,"Перевыставлено",IF(#REF!&gt;0,[1]Списки!$B$36,IF(#REF!&gt;0,[1]Списки!$B$35,IF([1]постпродажное_обслуживание!S134&gt;0,[1]Списки!$B$34,IF([1]постпродажное_обслуживание!P134&gt;0,[1]Списки!$B$33,"")))))</f>
        <v>#REF!</v>
      </c>
      <c r="D134" s="8" t="str">
        <f>HYPERLINK([1]Списки!V135,[1]Списки!U135)</f>
        <v>Я-01-34</v>
      </c>
      <c r="E134" s="11">
        <f>IF(Таблица5[[#This Row],[номер]]="","",INDEX([1]!Таблица7[дата],MATCH([1]постпродажное_обслуживание!$D134,[1]!Таблица7[номер],0)))</f>
        <v>42746</v>
      </c>
      <c r="F134" s="11">
        <f>IF(Таблица5[[#This Row],[дата]]="","",INDEX([1]!Таблица7[покупатель],MATCH([1]постпродажное_обслуживание!D134,[1]!Таблица7[номер],0)))</f>
        <v>0</v>
      </c>
      <c r="G134" s="11" t="str">
        <f>IF(Таблица5[[#This Row],[покупатель]]="","",INDEX([1]!Таблица7[объект],MATCH([1]постпродажное_обслуживание!$D134,[1]!Таблица7[номер],0)))</f>
        <v>Батова 26</v>
      </c>
      <c r="H134" s="13">
        <f>IF(Таблица5[[#This Row],[номер]]="","",INDEX([1]!Таблица7[стр. №],MATCH(Таблица5[[#This Row],[номер]],[1]!Таблица7[номер],0)))</f>
        <v>22</v>
      </c>
      <c r="I134" s="14">
        <f>IF(Таблица5[[#This Row],[номер]]="","",INDEX([1]!Таблица7[кв],MATCH([1]постпродажное_обслуживание!$D134,[1]!Таблица7[номер],0)))</f>
        <v>31</v>
      </c>
      <c r="J134" s="11">
        <f>IF(Таблица5[[#This Row],[квартира]]="","",INDEX([1]!Таблица7[планируемая дата исполения],MATCH([1]постпродажное_обслуживание!$D134,[1]!Таблица7[номер],0)))</f>
        <v>42756</v>
      </c>
      <c r="K134" s="14">
        <f ca="1">IF(Таблица5[[#This Row],[срок ответ]]="","",INDEX([1]!Таблица7[тек. просрочка],MATCH([1]постпродажное_обслуживание!$D134,[1]!Таблица7[номер],0)))</f>
        <v>30</v>
      </c>
      <c r="L134" s="10"/>
      <c r="M134" s="10"/>
      <c r="N134" s="10"/>
      <c r="O134" s="10"/>
      <c r="P134" s="15">
        <v>42748</v>
      </c>
      <c r="Q134" s="11"/>
    </row>
    <row r="135" spans="1:17" x14ac:dyDescent="0.25">
      <c r="A135" s="5">
        <f t="shared" si="3"/>
        <v>133</v>
      </c>
      <c r="B135" s="11"/>
      <c r="C135" s="12" t="e">
        <f>IF(#REF!&gt;0,"Перевыставлено",IF(#REF!&gt;0,[1]Списки!$B$36,IF(#REF!&gt;0,[1]Списки!$B$35,IF([1]постпродажное_обслуживание!S135&gt;0,[1]Списки!$B$34,IF([1]постпродажное_обслуживание!P135&gt;0,[1]Списки!$B$33,"")))))</f>
        <v>#REF!</v>
      </c>
      <c r="D135" s="8" t="str">
        <f>HYPERLINK([1]Списки!V136,[1]Списки!U136)</f>
        <v>Я-01-32</v>
      </c>
      <c r="E135" s="11">
        <f>IF(Таблица5[[#This Row],[номер]]="","",INDEX([1]!Таблица7[дата],MATCH([1]постпродажное_обслуживание!$D135,[1]!Таблица7[номер],0)))</f>
        <v>42746</v>
      </c>
      <c r="F135" s="11">
        <f>IF(Таблица5[[#This Row],[дата]]="","",INDEX([1]!Таблица7[покупатель],MATCH([1]постпродажное_обслуживание!D135,[1]!Таблица7[номер],0)))</f>
        <v>0</v>
      </c>
      <c r="G135" s="11" t="str">
        <f>IF(Таблица5[[#This Row],[покупатель]]="","",INDEX([1]!Таблица7[объект],MATCH([1]постпродажное_обслуживание!$D135,[1]!Таблица7[номер],0)))</f>
        <v>2-й Брагинский 7</v>
      </c>
      <c r="H135" s="13">
        <f>IF(Таблица5[[#This Row],[номер]]="","",INDEX([1]!Таблица7[стр. №],MATCH(Таблица5[[#This Row],[номер]],[1]!Таблица7[номер],0)))</f>
        <v>18</v>
      </c>
      <c r="I135" s="14">
        <f>IF(Таблица5[[#This Row],[номер]]="","",INDEX([1]!Таблица7[кв],MATCH([1]постпродажное_обслуживание!$D135,[1]!Таблица7[номер],0)))</f>
        <v>127</v>
      </c>
      <c r="J135" s="11">
        <f>IF(Таблица5[[#This Row],[квартира]]="","",INDEX([1]!Таблица7[планируемая дата исполения],MATCH([1]постпродажное_обслуживание!$D135,[1]!Таблица7[номер],0)))</f>
        <v>42756</v>
      </c>
      <c r="K135" s="14">
        <f ca="1">IF(Таблица5[[#This Row],[срок ответ]]="","",INDEX([1]!Таблица7[тек. просрочка],MATCH([1]постпродажное_обслуживание!$D135,[1]!Таблица7[номер],0)))</f>
        <v>30</v>
      </c>
      <c r="L135" s="10"/>
      <c r="M135" s="10"/>
      <c r="N135" s="10"/>
      <c r="O135" s="10"/>
      <c r="P135" s="15">
        <v>42748</v>
      </c>
      <c r="Q135" s="11"/>
    </row>
    <row r="136" spans="1:17" x14ac:dyDescent="0.25">
      <c r="A136" s="5">
        <f t="shared" si="3"/>
        <v>134</v>
      </c>
      <c r="B136" s="11"/>
      <c r="C136" s="12" t="e">
        <f>IF(#REF!&gt;0,"Перевыставлено",IF(#REF!&gt;0,[1]Списки!$B$36,IF(#REF!&gt;0,[1]Списки!$B$35,IF([1]постпродажное_обслуживание!S136&gt;0,[1]Списки!$B$34,IF([1]постпродажное_обслуживание!P136&gt;0,[1]Списки!$B$33,"")))))</f>
        <v>#REF!</v>
      </c>
      <c r="D136" s="8" t="str">
        <f>HYPERLINK([1]Списки!V137,[1]Списки!U137)</f>
        <v>Я-01-33</v>
      </c>
      <c r="E136" s="11">
        <f>IF(Таблица5[[#This Row],[номер]]="","",INDEX([1]!Таблица7[дата],MATCH([1]постпродажное_обслуживание!$D136,[1]!Таблица7[номер],0)))</f>
        <v>42746</v>
      </c>
      <c r="F136" s="11">
        <f>IF(Таблица5[[#This Row],[дата]]="","",INDEX([1]!Таблица7[покупатель],MATCH([1]постпродажное_обслуживание!D136,[1]!Таблица7[номер],0)))</f>
        <v>0</v>
      </c>
      <c r="G136" s="11" t="str">
        <f>IF(Таблица5[[#This Row],[покупатель]]="","",INDEX([1]!Таблица7[объект],MATCH([1]постпродажное_обслуживание!$D136,[1]!Таблица7[номер],0)))</f>
        <v>2-й Брагинский 7</v>
      </c>
      <c r="H136" s="13">
        <f>IF(Таблица5[[#This Row],[номер]]="","",INDEX([1]!Таблица7[стр. №],MATCH(Таблица5[[#This Row],[номер]],[1]!Таблица7[номер],0)))</f>
        <v>18</v>
      </c>
      <c r="I136" s="14">
        <f>IF(Таблица5[[#This Row],[номер]]="","",INDEX([1]!Таблица7[кв],MATCH([1]постпродажное_обслуживание!$D136,[1]!Таблица7[номер],0)))</f>
        <v>324</v>
      </c>
      <c r="J136" s="11">
        <f>IF(Таблица5[[#This Row],[квартира]]="","",INDEX([1]!Таблица7[планируемая дата исполения],MATCH([1]постпродажное_обслуживание!$D136,[1]!Таблица7[номер],0)))</f>
        <v>42756</v>
      </c>
      <c r="K136" s="14">
        <f ca="1">IF(Таблица5[[#This Row],[срок ответ]]="","",INDEX([1]!Таблица7[тек. просрочка],MATCH([1]постпродажное_обслуживание!$D136,[1]!Таблица7[номер],0)))</f>
        <v>30</v>
      </c>
      <c r="L136" s="10"/>
      <c r="M136" s="10"/>
      <c r="N136" s="10"/>
      <c r="O136" s="10"/>
      <c r="P136" s="15">
        <v>42748</v>
      </c>
      <c r="Q136" s="11"/>
    </row>
    <row r="137" spans="1:17" x14ac:dyDescent="0.25">
      <c r="A137" s="5">
        <f t="shared" si="3"/>
        <v>135</v>
      </c>
      <c r="B137" s="11"/>
      <c r="C137" s="12" t="e">
        <f>IF(#REF!&gt;0,"Перевыставлено",IF(#REF!&gt;0,[1]Списки!$B$36,IF(#REF!&gt;0,[1]Списки!$B$35,IF([1]постпродажное_обслуживание!S137&gt;0,[1]Списки!$B$34,IF([1]постпродажное_обслуживание!P137&gt;0,[1]Списки!$B$33,"")))))</f>
        <v>#REF!</v>
      </c>
      <c r="D137" s="8" t="str">
        <f>HYPERLINK([1]Списки!V138,[1]Списки!U138)</f>
        <v>Я-01-36</v>
      </c>
      <c r="E137" s="11">
        <f>IF(Таблица5[[#This Row],[номер]]="","",INDEX([1]!Таблица7[дата],MATCH([1]постпродажное_обслуживание!$D137,[1]!Таблица7[номер],0)))</f>
        <v>42746</v>
      </c>
      <c r="F137" s="11">
        <f>IF(Таблица5[[#This Row],[дата]]="","",INDEX([1]!Таблица7[покупатель],MATCH([1]постпродажное_обслуживание!D137,[1]!Таблица7[номер],0)))</f>
        <v>0</v>
      </c>
      <c r="G137" s="11" t="str">
        <f>IF(Таблица5[[#This Row],[покупатель]]="","",INDEX([1]!Таблица7[объект],MATCH([1]постпродажное_обслуживание!$D137,[1]!Таблица7[номер],0)))</f>
        <v>2-й Брагинский 7</v>
      </c>
      <c r="H137" s="13">
        <f>IF(Таблица5[[#This Row],[номер]]="","",INDEX([1]!Таблица7[стр. №],MATCH(Таблица5[[#This Row],[номер]],[1]!Таблица7[номер],0)))</f>
        <v>18</v>
      </c>
      <c r="I137" s="14">
        <f>IF(Таблица5[[#This Row],[номер]]="","",INDEX([1]!Таблица7[кв],MATCH([1]постпродажное_обслуживание!$D137,[1]!Таблица7[номер],0)))</f>
        <v>323</v>
      </c>
      <c r="J137" s="11">
        <f>IF(Таблица5[[#This Row],[квартира]]="","",INDEX([1]!Таблица7[планируемая дата исполения],MATCH([1]постпродажное_обслуживание!$D137,[1]!Таблица7[номер],0)))</f>
        <v>42756</v>
      </c>
      <c r="K137" s="14">
        <f ca="1">IF(Таблица5[[#This Row],[срок ответ]]="","",INDEX([1]!Таблица7[тек. просрочка],MATCH([1]постпродажное_обслуживание!$D137,[1]!Таблица7[номер],0)))</f>
        <v>30</v>
      </c>
      <c r="L137" s="10"/>
      <c r="M137" s="10"/>
      <c r="N137" s="10"/>
      <c r="O137" s="10"/>
      <c r="P137" s="15">
        <v>42748</v>
      </c>
      <c r="Q137" s="11"/>
    </row>
    <row r="138" spans="1:17" x14ac:dyDescent="0.25">
      <c r="A138" s="5">
        <f t="shared" si="3"/>
        <v>136</v>
      </c>
      <c r="B138" s="11"/>
      <c r="C138" s="12" t="e">
        <f>IF(#REF!&gt;0,"Перевыставлено",IF(#REF!&gt;0,[1]Списки!$B$36,IF(#REF!&gt;0,[1]Списки!$B$35,IF([1]постпродажное_обслуживание!S138&gt;0,[1]Списки!$B$34,IF([1]постпродажное_обслуживание!P138&gt;0,[1]Списки!$B$33,"")))))</f>
        <v>#REF!</v>
      </c>
      <c r="D138" s="8" t="str">
        <f>HYPERLINK([1]Списки!V139,[1]Списки!U139)</f>
        <v>Я-01-35</v>
      </c>
      <c r="E138" s="11">
        <f>IF(Таблица5[[#This Row],[номер]]="","",INDEX([1]!Таблица7[дата],MATCH([1]постпродажное_обслуживание!$D138,[1]!Таблица7[номер],0)))</f>
        <v>42746</v>
      </c>
      <c r="F138" s="11">
        <f>IF(Таблица5[[#This Row],[дата]]="","",INDEX([1]!Таблица7[покупатель],MATCH([1]постпродажное_обслуживание!D138,[1]!Таблица7[номер],0)))</f>
        <v>0</v>
      </c>
      <c r="G138" s="11" t="str">
        <f>IF(Таблица5[[#This Row],[покупатель]]="","",INDEX([1]!Таблица7[объект],MATCH([1]постпродажное_обслуживание!$D138,[1]!Таблица7[номер],0)))</f>
        <v>2-й Брагинский 8</v>
      </c>
      <c r="H138" s="13">
        <f>IF(Таблица5[[#This Row],[номер]]="","",INDEX([1]!Таблица7[стр. №],MATCH(Таблица5[[#This Row],[номер]],[1]!Таблица7[номер],0)))</f>
        <v>13</v>
      </c>
      <c r="I138" s="14">
        <f>IF(Таблица5[[#This Row],[номер]]="","",INDEX([1]!Таблица7[кв],MATCH([1]постпродажное_обслуживание!$D138,[1]!Таблица7[номер],0)))</f>
        <v>22</v>
      </c>
      <c r="J138" s="11">
        <f>IF(Таблица5[[#This Row],[квартира]]="","",INDEX([1]!Таблица7[планируемая дата исполения],MATCH([1]постпродажное_обслуживание!$D138,[1]!Таблица7[номер],0)))</f>
        <v>42756</v>
      </c>
      <c r="K138" s="14">
        <f ca="1">IF(Таблица5[[#This Row],[срок ответ]]="","",INDEX([1]!Таблица7[тек. просрочка],MATCH([1]постпродажное_обслуживание!$D138,[1]!Таблица7[номер],0)))</f>
        <v>30</v>
      </c>
      <c r="L138" s="10"/>
      <c r="M138" s="10"/>
      <c r="N138" s="10"/>
      <c r="O138" s="10"/>
      <c r="P138" s="15">
        <v>42748</v>
      </c>
      <c r="Q138" s="11"/>
    </row>
    <row r="139" spans="1:17" x14ac:dyDescent="0.25">
      <c r="A139" s="5">
        <f t="shared" si="3"/>
        <v>137</v>
      </c>
      <c r="B139" s="11"/>
      <c r="C139" s="12" t="e">
        <f>IF(#REF!&gt;0,"Перевыставлено",IF(#REF!&gt;0,[1]Списки!$B$36,IF(#REF!&gt;0,[1]Списки!$B$35,IF([1]постпродажное_обслуживание!S139&gt;0,[1]Списки!$B$34,IF([1]постпродажное_обслуживание!P139&gt;0,[1]Списки!$B$33,"")))))</f>
        <v>#REF!</v>
      </c>
      <c r="D139" s="8" t="str">
        <f>HYPERLINK([1]Списки!V140,[1]Списки!U140)</f>
        <v>Я-01-29</v>
      </c>
      <c r="E139" s="11">
        <f>IF(Таблица5[[#This Row],[номер]]="","",INDEX([1]!Таблица7[дата],MATCH([1]постпродажное_обслуживание!$D139,[1]!Таблица7[номер],0)))</f>
        <v>42746</v>
      </c>
      <c r="F139" s="11">
        <f>IF(Таблица5[[#This Row],[дата]]="","",INDEX([1]!Таблица7[покупатель],MATCH([1]постпродажное_обслуживание!D139,[1]!Таблица7[номер],0)))</f>
        <v>0</v>
      </c>
      <c r="G139" s="11" t="str">
        <f>IF(Таблица5[[#This Row],[покупатель]]="","",INDEX([1]!Таблица7[объект],MATCH([1]постпродажное_обслуживание!$D139,[1]!Таблица7[номер],0)))</f>
        <v>2-й Брагинский 7</v>
      </c>
      <c r="H139" s="13">
        <f>IF(Таблица5[[#This Row],[номер]]="","",INDEX([1]!Таблица7[стр. №],MATCH(Таблица5[[#This Row],[номер]],[1]!Таблица7[номер],0)))</f>
        <v>18</v>
      </c>
      <c r="I139" s="14">
        <f>IF(Таблица5[[#This Row],[номер]]="","",INDEX([1]!Таблица7[кв],MATCH([1]постпродажное_обслуживание!$D139,[1]!Таблица7[номер],0)))</f>
        <v>120</v>
      </c>
      <c r="J139" s="11">
        <f>IF(Таблица5[[#This Row],[квартира]]="","",INDEX([1]!Таблица7[планируемая дата исполения],MATCH([1]постпродажное_обслуживание!$D139,[1]!Таблица7[номер],0)))</f>
        <v>42756</v>
      </c>
      <c r="K139" s="14">
        <f ca="1">IF(Таблица5[[#This Row],[срок ответ]]="","",INDEX([1]!Таблица7[тек. просрочка],MATCH([1]постпродажное_обслуживание!$D139,[1]!Таблица7[номер],0)))</f>
        <v>30</v>
      </c>
      <c r="L139" s="10"/>
      <c r="M139" s="10"/>
      <c r="N139" s="10"/>
      <c r="O139" s="10"/>
      <c r="P139" s="15">
        <v>42748</v>
      </c>
      <c r="Q139" s="11"/>
    </row>
    <row r="140" spans="1:17" x14ac:dyDescent="0.25">
      <c r="A140" s="5">
        <f t="shared" si="3"/>
        <v>138</v>
      </c>
      <c r="B140" s="11"/>
      <c r="C140" s="12" t="e">
        <f>IF(#REF!&gt;0,"Перевыставлено",IF(#REF!&gt;0,[1]Списки!$B$36,IF(#REF!&gt;0,[1]Списки!$B$35,IF([1]постпродажное_обслуживание!S140&gt;0,[1]Списки!$B$34,IF([1]постпродажное_обслуживание!P140&gt;0,[1]Списки!$B$33,"")))))</f>
        <v>#REF!</v>
      </c>
      <c r="D140" s="8" t="str">
        <f>HYPERLINK([1]Списки!V141,[1]Списки!U141)</f>
        <v>Я-01-30</v>
      </c>
      <c r="E140" s="11">
        <f>IF(Таблица5[[#This Row],[номер]]="","",INDEX([1]!Таблица7[дата],MATCH([1]постпродажное_обслуживание!$D140,[1]!Таблица7[номер],0)))</f>
        <v>42746</v>
      </c>
      <c r="F140" s="11">
        <f>IF(Таблица5[[#This Row],[дата]]="","",INDEX([1]!Таблица7[покупатель],MATCH([1]постпродажное_обслуживание!D140,[1]!Таблица7[номер],0)))</f>
        <v>0</v>
      </c>
      <c r="G140" s="11" t="str">
        <f>IF(Таблица5[[#This Row],[покупатель]]="","",INDEX([1]!Таблица7[объект],MATCH([1]постпродажное_обслуживание!$D140,[1]!Таблица7[номер],0)))</f>
        <v>Батова 26</v>
      </c>
      <c r="H140" s="13">
        <f>IF(Таблица5[[#This Row],[номер]]="","",INDEX([1]!Таблица7[стр. №],MATCH(Таблица5[[#This Row],[номер]],[1]!Таблица7[номер],0)))</f>
        <v>22</v>
      </c>
      <c r="I140" s="14">
        <f>IF(Таблица5[[#This Row],[номер]]="","",INDEX([1]!Таблица7[кв],MATCH([1]постпродажное_обслуживание!$D140,[1]!Таблица7[номер],0)))</f>
        <v>225</v>
      </c>
      <c r="J140" s="11">
        <f>IF(Таблица5[[#This Row],[квартира]]="","",INDEX([1]!Таблица7[планируемая дата исполения],MATCH([1]постпродажное_обслуживание!$D140,[1]!Таблица7[номер],0)))</f>
        <v>42756</v>
      </c>
      <c r="K140" s="14">
        <f ca="1">IF(Таблица5[[#This Row],[срок ответ]]="","",INDEX([1]!Таблица7[тек. просрочка],MATCH([1]постпродажное_обслуживание!$D140,[1]!Таблица7[номер],0)))</f>
        <v>30</v>
      </c>
      <c r="L140" s="10"/>
      <c r="M140" s="10"/>
      <c r="N140" s="10"/>
      <c r="O140" s="10"/>
      <c r="P140" s="15">
        <v>42748</v>
      </c>
      <c r="Q140" s="11"/>
    </row>
    <row r="141" spans="1:17" x14ac:dyDescent="0.25">
      <c r="A141" s="5">
        <f t="shared" si="3"/>
        <v>139</v>
      </c>
      <c r="B141" s="11"/>
      <c r="C141" s="12" t="e">
        <f>IF(#REF!&gt;0,"Перевыставлено",IF(#REF!&gt;0,[1]Списки!$B$36,IF(#REF!&gt;0,[1]Списки!$B$35,IF([1]постпродажное_обслуживание!S141&gt;0,[1]Списки!$B$34,IF([1]постпродажное_обслуживание!P141&gt;0,[1]Списки!$B$33,"")))))</f>
        <v>#REF!</v>
      </c>
      <c r="D141" s="8" t="str">
        <f>HYPERLINK([1]Списки!V142,[1]Списки!U142)</f>
        <v>Я-01-31</v>
      </c>
      <c r="E141" s="11">
        <f>IF(Таблица5[[#This Row],[номер]]="","",INDEX([1]!Таблица7[дата],MATCH([1]постпродажное_обслуживание!$D141,[1]!Таблица7[номер],0)))</f>
        <v>42746</v>
      </c>
      <c r="F141" s="11">
        <f>IF(Таблица5[[#This Row],[дата]]="","",INDEX([1]!Таблица7[покупатель],MATCH([1]постпродажное_обслуживание!D141,[1]!Таблица7[номер],0)))</f>
        <v>0</v>
      </c>
      <c r="G141" s="11" t="str">
        <f>IF(Таблица5[[#This Row],[покупатель]]="","",INDEX([1]!Таблица7[объект],MATCH([1]постпродажное_обслуживание!$D141,[1]!Таблица7[номер],0)))</f>
        <v>2-й Брагинский 10</v>
      </c>
      <c r="H141" s="13">
        <f>IF(Таблица5[[#This Row],[номер]]="","",INDEX([1]!Таблица7[стр. №],MATCH(Таблица5[[#This Row],[номер]],[1]!Таблица7[номер],0)))</f>
        <v>12</v>
      </c>
      <c r="I141" s="14">
        <f>IF(Таблица5[[#This Row],[номер]]="","",INDEX([1]!Таблица7[кв],MATCH([1]постпродажное_обслуживание!$D141,[1]!Таблица7[номер],0)))</f>
        <v>259</v>
      </c>
      <c r="J141" s="11">
        <f>IF(Таблица5[[#This Row],[квартира]]="","",INDEX([1]!Таблица7[планируемая дата исполения],MATCH([1]постпродажное_обслуживание!$D141,[1]!Таблица7[номер],0)))</f>
        <v>42756</v>
      </c>
      <c r="K141" s="14">
        <f ca="1">IF(Таблица5[[#This Row],[срок ответ]]="","",INDEX([1]!Таблица7[тек. просрочка],MATCH([1]постпродажное_обслуживание!$D141,[1]!Таблица7[номер],0)))</f>
        <v>30</v>
      </c>
      <c r="L141" s="10"/>
      <c r="M141" s="10"/>
      <c r="N141" s="10"/>
      <c r="O141" s="10"/>
      <c r="P141" s="15">
        <v>42748</v>
      </c>
      <c r="Q141" s="11"/>
    </row>
    <row r="142" spans="1:17" x14ac:dyDescent="0.25">
      <c r="A142" s="5">
        <f t="shared" si="3"/>
        <v>140</v>
      </c>
      <c r="B142" s="11"/>
      <c r="C142" s="12" t="e">
        <f>IF(#REF!&gt;0,"Перевыставлено",IF(#REF!&gt;0,[1]Списки!$B$36,IF(#REF!&gt;0,[1]Списки!$B$35,IF([1]постпродажное_обслуживание!S142&gt;0,[1]Списки!$B$34,IF([1]постпродажное_обслуживание!P142&gt;0,[1]Списки!$B$33,"")))))</f>
        <v>#REF!</v>
      </c>
      <c r="D142" s="8" t="str">
        <f>HYPERLINK([1]Списки!V143,[1]Списки!U143)</f>
        <v>Я-01-28</v>
      </c>
      <c r="E142" s="11">
        <f>IF(Таблица5[[#This Row],[номер]]="","",INDEX([1]!Таблица7[дата],MATCH([1]постпродажное_обслуживание!$D142,[1]!Таблица7[номер],0)))</f>
        <v>42746</v>
      </c>
      <c r="F142" s="11">
        <f>IF(Таблица5[[#This Row],[дата]]="","",INDEX([1]!Таблица7[покупатель],MATCH([1]постпродажное_обслуживание!D142,[1]!Таблица7[номер],0)))</f>
        <v>0</v>
      </c>
      <c r="G142" s="11" t="str">
        <f>IF(Таблица5[[#This Row],[покупатель]]="","",INDEX([1]!Таблица7[объект],MATCH([1]постпродажное_обслуживание!$D142,[1]!Таблица7[номер],0)))</f>
        <v>2-й Брагинский 7</v>
      </c>
      <c r="H142" s="13">
        <f>IF(Таблица5[[#This Row],[номер]]="","",INDEX([1]!Таблица7[стр. №],MATCH(Таблица5[[#This Row],[номер]],[1]!Таблица7[номер],0)))</f>
        <v>18</v>
      </c>
      <c r="I142" s="14">
        <f>IF(Таблица5[[#This Row],[номер]]="","",INDEX([1]!Таблица7[кв],MATCH([1]постпродажное_обслуживание!$D142,[1]!Таблица7[номер],0)))</f>
        <v>286</v>
      </c>
      <c r="J142" s="11">
        <f>IF(Таблица5[[#This Row],[квартира]]="","",INDEX([1]!Таблица7[планируемая дата исполения],MATCH([1]постпродажное_обслуживание!$D142,[1]!Таблица7[номер],0)))</f>
        <v>42756</v>
      </c>
      <c r="K142" s="14">
        <f ca="1">IF(Таблица5[[#This Row],[срок ответ]]="","",INDEX([1]!Таблица7[тек. просрочка],MATCH([1]постпродажное_обслуживание!$D142,[1]!Таблица7[номер],0)))</f>
        <v>30</v>
      </c>
      <c r="L142" s="10"/>
      <c r="M142" s="10"/>
      <c r="N142" s="10"/>
      <c r="O142" s="10"/>
      <c r="P142" s="15">
        <v>42748</v>
      </c>
      <c r="Q142" s="11"/>
    </row>
    <row r="143" spans="1:17" x14ac:dyDescent="0.25">
      <c r="A143" s="5">
        <f t="shared" si="3"/>
        <v>141</v>
      </c>
      <c r="B143" s="11"/>
      <c r="C143" s="12" t="e">
        <f>IF(#REF!&gt;0,"Перевыставлено",IF(#REF!&gt;0,[1]Списки!$B$36,IF(#REF!&gt;0,[1]Списки!$B$35,IF([1]постпродажное_обслуживание!S143&gt;0,[1]Списки!$B$34,IF([1]постпродажное_обслуживание!P143&gt;0,[1]Списки!$B$33,"")))))</f>
        <v>#REF!</v>
      </c>
      <c r="D143" s="8" t="str">
        <f>HYPERLINK([1]Списки!V144,[1]Списки!U144)</f>
        <v>Я-01-27</v>
      </c>
      <c r="E143" s="11">
        <f>IF(Таблица5[[#This Row],[номер]]="","",INDEX([1]!Таблица7[дата],MATCH([1]постпродажное_обслуживание!$D143,[1]!Таблица7[номер],0)))</f>
        <v>42746</v>
      </c>
      <c r="F143" s="11">
        <f>IF(Таблица5[[#This Row],[дата]]="","",INDEX([1]!Таблица7[покупатель],MATCH([1]постпродажное_обслуживание!D143,[1]!Таблица7[номер],0)))</f>
        <v>0</v>
      </c>
      <c r="G143" s="11" t="str">
        <f>IF(Таблица5[[#This Row],[покупатель]]="","",INDEX([1]!Таблица7[объект],MATCH([1]постпродажное_обслуживание!$D143,[1]!Таблица7[номер],0)))</f>
        <v>2-й Брагинский 7</v>
      </c>
      <c r="H143" s="13">
        <f>IF(Таблица5[[#This Row],[номер]]="","",INDEX([1]!Таблица7[стр. №],MATCH(Таблица5[[#This Row],[номер]],[1]!Таблица7[номер],0)))</f>
        <v>18</v>
      </c>
      <c r="I143" s="14">
        <f>IF(Таблица5[[#This Row],[номер]]="","",INDEX([1]!Таблица7[кв],MATCH([1]постпродажное_обслуживание!$D143,[1]!Таблица7[номер],0)))</f>
        <v>147</v>
      </c>
      <c r="J143" s="11">
        <f>IF(Таблица5[[#This Row],[квартира]]="","",INDEX([1]!Таблица7[планируемая дата исполения],MATCH([1]постпродажное_обслуживание!$D143,[1]!Таблица7[номер],0)))</f>
        <v>42756</v>
      </c>
      <c r="K143" s="14">
        <f ca="1">IF(Таблица5[[#This Row],[срок ответ]]="","",INDEX([1]!Таблица7[тек. просрочка],MATCH([1]постпродажное_обслуживание!$D143,[1]!Таблица7[номер],0)))</f>
        <v>30</v>
      </c>
      <c r="L143" s="10"/>
      <c r="M143" s="10"/>
      <c r="N143" s="10"/>
      <c r="O143" s="10"/>
      <c r="P143" s="15">
        <v>42748</v>
      </c>
      <c r="Q143" s="11"/>
    </row>
    <row r="144" spans="1:17" x14ac:dyDescent="0.25">
      <c r="A144" s="5">
        <f t="shared" si="3"/>
        <v>142</v>
      </c>
      <c r="B144" s="11"/>
      <c r="C144" s="12" t="e">
        <f>IF(#REF!&gt;0,"Перевыставлено",IF(#REF!&gt;0,[1]Списки!$B$36,IF(#REF!&gt;0,[1]Списки!$B$35,IF([1]постпродажное_обслуживание!S144&gt;0,[1]Списки!$B$34,IF([1]постпродажное_обслуживание!P144&gt;0,[1]Списки!$B$33,"")))))</f>
        <v>#REF!</v>
      </c>
      <c r="D144" s="8" t="str">
        <f>HYPERLINK([1]Списки!V145,[1]Списки!U145)</f>
        <v>Я-01-26</v>
      </c>
      <c r="E144" s="11">
        <f>IF(Таблица5[[#This Row],[номер]]="","",INDEX([1]!Таблица7[дата],MATCH([1]постпродажное_обслуживание!$D144,[1]!Таблица7[номер],0)))</f>
        <v>42746</v>
      </c>
      <c r="F144" s="11">
        <f>IF(Таблица5[[#This Row],[дата]]="","",INDEX([1]!Таблица7[покупатель],MATCH([1]постпродажное_обслуживание!D144,[1]!Таблица7[номер],0)))</f>
        <v>0</v>
      </c>
      <c r="G144" s="11" t="str">
        <f>IF(Таблица5[[#This Row],[покупатель]]="","",INDEX([1]!Таблица7[объект],MATCH([1]постпродажное_обслуживание!$D144,[1]!Таблица7[номер],0)))</f>
        <v>2-й Брагинский 6</v>
      </c>
      <c r="H144" s="13">
        <f>IF(Таблица5[[#This Row],[номер]]="","",INDEX([1]!Таблица7[стр. №],MATCH(Таблица5[[#This Row],[номер]],[1]!Таблица7[номер],0)))</f>
        <v>14</v>
      </c>
      <c r="I144" s="14">
        <f>IF(Таблица5[[#This Row],[номер]]="","",INDEX([1]!Таблица7[кв],MATCH([1]постпродажное_обслуживание!$D144,[1]!Таблица7[номер],0)))</f>
        <v>40</v>
      </c>
      <c r="J144" s="11">
        <f>IF(Таблица5[[#This Row],[квартира]]="","",INDEX([1]!Таблица7[планируемая дата исполения],MATCH([1]постпродажное_обслуживание!$D144,[1]!Таблица7[номер],0)))</f>
        <v>42756</v>
      </c>
      <c r="K144" s="14">
        <f ca="1">IF(Таблица5[[#This Row],[срок ответ]]="","",INDEX([1]!Таблица7[тек. просрочка],MATCH([1]постпродажное_обслуживание!$D144,[1]!Таблица7[номер],0)))</f>
        <v>30</v>
      </c>
      <c r="L144" s="10"/>
      <c r="M144" s="10"/>
      <c r="N144" s="10"/>
      <c r="O144" s="10"/>
      <c r="P144" s="15">
        <v>42748</v>
      </c>
      <c r="Q144" s="11"/>
    </row>
    <row r="145" spans="1:17" x14ac:dyDescent="0.25">
      <c r="A145" s="5">
        <f t="shared" si="3"/>
        <v>143</v>
      </c>
      <c r="B145" s="11"/>
      <c r="C145" s="12" t="e">
        <f>IF(#REF!&gt;0,"Перевыставлено",IF(#REF!&gt;0,[1]Списки!$B$36,IF(#REF!&gt;0,[1]Списки!$B$35,IF([1]постпродажное_обслуживание!S145&gt;0,[1]Списки!$B$34,IF([1]постпродажное_обслуживание!P145&gt;0,[1]Списки!$B$33,"")))))</f>
        <v>#REF!</v>
      </c>
      <c r="D145" s="8" t="str">
        <f>HYPERLINK([1]Списки!V146,[1]Списки!U146)</f>
        <v>Я-01-40</v>
      </c>
      <c r="E145" s="11">
        <f>IF(Таблица5[[#This Row],[номер]]="","",INDEX([1]!Таблица7[дата],MATCH([1]постпродажное_обслуживание!$D145,[1]!Таблица7[номер],0)))</f>
        <v>42746</v>
      </c>
      <c r="F145" s="11">
        <f>IF(Таблица5[[#This Row],[дата]]="","",INDEX([1]!Таблица7[покупатель],MATCH([1]постпродажное_обслуживание!D145,[1]!Таблица7[номер],0)))</f>
        <v>0</v>
      </c>
      <c r="G145" s="11" t="str">
        <f>IF(Таблица5[[#This Row],[покупатель]]="","",INDEX([1]!Таблица7[объект],MATCH([1]постпродажное_обслуживание!$D145,[1]!Таблица7[номер],0)))</f>
        <v>Батова 26</v>
      </c>
      <c r="H145" s="13">
        <f>IF(Таблица5[[#This Row],[номер]]="","",INDEX([1]!Таблица7[стр. №],MATCH(Таблица5[[#This Row],[номер]],[1]!Таблица7[номер],0)))</f>
        <v>22</v>
      </c>
      <c r="I145" s="14">
        <f>IF(Таблица5[[#This Row],[номер]]="","",INDEX([1]!Таблица7[кв],MATCH([1]постпродажное_обслуживание!$D145,[1]!Таблица7[номер],0)))</f>
        <v>86</v>
      </c>
      <c r="J145" s="11">
        <f>IF(Таблица5[[#This Row],[квартира]]="","",INDEX([1]!Таблица7[планируемая дата исполения],MATCH([1]постпродажное_обслуживание!$D145,[1]!Таблица7[номер],0)))</f>
        <v>42756</v>
      </c>
      <c r="K145" s="14">
        <f ca="1">IF(Таблица5[[#This Row],[срок ответ]]="","",INDEX([1]!Таблица7[тек. просрочка],MATCH([1]постпродажное_обслуживание!$D145,[1]!Таблица7[номер],0)))</f>
        <v>30</v>
      </c>
      <c r="L145" s="10"/>
      <c r="M145" s="10"/>
      <c r="N145" s="10"/>
      <c r="O145" s="10"/>
      <c r="P145" s="15">
        <v>42748</v>
      </c>
      <c r="Q145" s="11"/>
    </row>
    <row r="146" spans="1:17" x14ac:dyDescent="0.25">
      <c r="A146" s="5">
        <f t="shared" si="3"/>
        <v>144</v>
      </c>
      <c r="B146" s="11"/>
      <c r="C146" s="12" t="e">
        <f>IF(#REF!&gt;0,"Перевыставлено",IF(#REF!&gt;0,[1]Списки!$B$36,IF(#REF!&gt;0,[1]Списки!$B$35,IF([1]постпродажное_обслуживание!S146&gt;0,[1]Списки!$B$34,IF([1]постпродажное_обслуживание!P146&gt;0,[1]Списки!$B$33,"")))))</f>
        <v>#REF!</v>
      </c>
      <c r="D146" s="8" t="str">
        <f>HYPERLINK([1]Списки!V147,[1]Списки!U147)</f>
        <v>Я-01-39</v>
      </c>
      <c r="E146" s="11">
        <f>IF(Таблица5[[#This Row],[номер]]="","",INDEX([1]!Таблица7[дата],MATCH([1]постпродажное_обслуживание!$D146,[1]!Таблица7[номер],0)))</f>
        <v>42746</v>
      </c>
      <c r="F146" s="11">
        <f>IF(Таблица5[[#This Row],[дата]]="","",INDEX([1]!Таблица7[покупатель],MATCH([1]постпродажное_обслуживание!D146,[1]!Таблица7[номер],0)))</f>
        <v>0</v>
      </c>
      <c r="G146" s="11" t="str">
        <f>IF(Таблица5[[#This Row],[покупатель]]="","",INDEX([1]!Таблица7[объект],MATCH([1]постпродажное_обслуживание!$D146,[1]!Таблица7[номер],0)))</f>
        <v>2-й Брагинский 8</v>
      </c>
      <c r="H146" s="13">
        <f>IF(Таблица5[[#This Row],[номер]]="","",INDEX([1]!Таблица7[стр. №],MATCH(Таблица5[[#This Row],[номер]],[1]!Таблица7[номер],0)))</f>
        <v>13</v>
      </c>
      <c r="I146" s="14">
        <f>IF(Таблица5[[#This Row],[номер]]="","",INDEX([1]!Таблица7[кв],MATCH([1]постпродажное_обслуживание!$D146,[1]!Таблица7[номер],0)))</f>
        <v>95</v>
      </c>
      <c r="J146" s="11">
        <f>IF(Таблица5[[#This Row],[квартира]]="","",INDEX([1]!Таблица7[планируемая дата исполения],MATCH([1]постпродажное_обслуживание!$D146,[1]!Таблица7[номер],0)))</f>
        <v>42756</v>
      </c>
      <c r="K146" s="14">
        <f ca="1">IF(Таблица5[[#This Row],[срок ответ]]="","",INDEX([1]!Таблица7[тек. просрочка],MATCH([1]постпродажное_обслуживание!$D146,[1]!Таблица7[номер],0)))</f>
        <v>30</v>
      </c>
      <c r="L146" s="10"/>
      <c r="M146" s="10"/>
      <c r="N146" s="10"/>
      <c r="O146" s="10"/>
      <c r="P146" s="15">
        <v>42748</v>
      </c>
      <c r="Q146" s="11"/>
    </row>
    <row r="147" spans="1:17" x14ac:dyDescent="0.25">
      <c r="A147" s="5">
        <f t="shared" si="3"/>
        <v>145</v>
      </c>
      <c r="B147" s="11"/>
      <c r="C147" s="12" t="e">
        <f>IF(#REF!&gt;0,"Перевыставлено",IF(#REF!&gt;0,[1]Списки!$B$36,IF(#REF!&gt;0,[1]Списки!$B$35,IF([1]постпродажное_обслуживание!S147&gt;0,[1]Списки!$B$34,IF([1]постпродажное_обслуживание!P147&gt;0,[1]Списки!$B$33,"")))))</f>
        <v>#REF!</v>
      </c>
      <c r="D147" s="8" t="str">
        <f>HYPERLINK([1]Списки!V148,[1]Списки!U148)</f>
        <v>Я-01-38</v>
      </c>
      <c r="E147" s="11">
        <f>IF(Таблица5[[#This Row],[номер]]="","",INDEX([1]!Таблица7[дата],MATCH([1]постпродажное_обслуживание!$D147,[1]!Таблица7[номер],0)))</f>
        <v>42746</v>
      </c>
      <c r="F147" s="11">
        <f>IF(Таблица5[[#This Row],[дата]]="","",INDEX([1]!Таблица7[покупатель],MATCH([1]постпродажное_обслуживание!D147,[1]!Таблица7[номер],0)))</f>
        <v>0</v>
      </c>
      <c r="G147" s="11" t="str">
        <f>IF(Таблица5[[#This Row],[покупатель]]="","",INDEX([1]!Таблица7[объект],MATCH([1]постпродажное_обслуживание!$D147,[1]!Таблица7[номер],0)))</f>
        <v>2-й Брагинский 7</v>
      </c>
      <c r="H147" s="13">
        <f>IF(Таблица5[[#This Row],[номер]]="","",INDEX([1]!Таблица7[стр. №],MATCH(Таблица5[[#This Row],[номер]],[1]!Таблица7[номер],0)))</f>
        <v>18</v>
      </c>
      <c r="I147" s="14">
        <f>IF(Таблица5[[#This Row],[номер]]="","",INDEX([1]!Таблица7[кв],MATCH([1]постпродажное_обслуживание!$D147,[1]!Таблица7[номер],0)))</f>
        <v>152</v>
      </c>
      <c r="J147" s="11">
        <f>IF(Таблица5[[#This Row],[квартира]]="","",INDEX([1]!Таблица7[планируемая дата исполения],MATCH([1]постпродажное_обслуживание!$D147,[1]!Таблица7[номер],0)))</f>
        <v>42756</v>
      </c>
      <c r="K147" s="14">
        <f ca="1">IF(Таблица5[[#This Row],[срок ответ]]="","",INDEX([1]!Таблица7[тек. просрочка],MATCH([1]постпродажное_обслуживание!$D147,[1]!Таблица7[номер],0)))</f>
        <v>30</v>
      </c>
      <c r="L147" s="10"/>
      <c r="M147" s="10"/>
      <c r="N147" s="10"/>
      <c r="O147" s="10"/>
      <c r="P147" s="15">
        <v>42748</v>
      </c>
      <c r="Q147" s="11"/>
    </row>
    <row r="148" spans="1:17" x14ac:dyDescent="0.25">
      <c r="A148" s="5">
        <f t="shared" si="3"/>
        <v>146</v>
      </c>
      <c r="B148" s="11"/>
      <c r="C148" s="12" t="e">
        <f>IF(#REF!&gt;0,"Перевыставлено",IF(#REF!&gt;0,[1]Списки!$B$36,IF(#REF!&gt;0,[1]Списки!$B$35,IF([1]постпродажное_обслуживание!S148&gt;0,[1]Списки!$B$34,IF([1]постпродажное_обслуживание!P148&gt;0,[1]Списки!$B$33,"")))))</f>
        <v>#REF!</v>
      </c>
      <c r="D148" s="8" t="str">
        <f>HYPERLINK([1]Списки!V149,[1]Списки!U149)</f>
        <v>Я-01-48</v>
      </c>
      <c r="E148" s="11">
        <f>IF(Таблица5[[#This Row],[номер]]="","",INDEX([1]!Таблица7[дата],MATCH([1]постпродажное_обслуживание!$D148,[1]!Таблица7[номер],0)))</f>
        <v>42746</v>
      </c>
      <c r="F148" s="11">
        <f>IF(Таблица5[[#This Row],[дата]]="","",INDEX([1]!Таблица7[покупатель],MATCH([1]постпродажное_обслуживание!D148,[1]!Таблица7[номер],0)))</f>
        <v>0</v>
      </c>
      <c r="G148" s="11" t="str">
        <f>IF(Таблица5[[#This Row],[покупатель]]="","",INDEX([1]!Таблица7[объект],MATCH([1]постпродажное_обслуживание!$D148,[1]!Таблица7[номер],0)))</f>
        <v>2-й Брагинский 10</v>
      </c>
      <c r="H148" s="13">
        <f>IF(Таблица5[[#This Row],[номер]]="","",INDEX([1]!Таблица7[стр. №],MATCH(Таблица5[[#This Row],[номер]],[1]!Таблица7[номер],0)))</f>
        <v>12</v>
      </c>
      <c r="I148" s="14">
        <f>IF(Таблица5[[#This Row],[номер]]="","",INDEX([1]!Таблица7[кв],MATCH([1]постпродажное_обслуживание!$D148,[1]!Таблица7[номер],0)))</f>
        <v>92</v>
      </c>
      <c r="J148" s="11">
        <f>IF(Таблица5[[#This Row],[квартира]]="","",INDEX([1]!Таблица7[планируемая дата исполения],MATCH([1]постпродажное_обслуживание!$D148,[1]!Таблица7[номер],0)))</f>
        <v>42756</v>
      </c>
      <c r="K148" s="14">
        <f ca="1">IF(Таблица5[[#This Row],[срок ответ]]="","",INDEX([1]!Таблица7[тек. просрочка],MATCH([1]постпродажное_обслуживание!$D148,[1]!Таблица7[номер],0)))</f>
        <v>30</v>
      </c>
      <c r="L148" s="10"/>
      <c r="M148" s="10"/>
      <c r="N148" s="10"/>
      <c r="O148" s="10"/>
      <c r="P148" s="15">
        <v>42748</v>
      </c>
      <c r="Q148" s="11"/>
    </row>
    <row r="149" spans="1:17" x14ac:dyDescent="0.25">
      <c r="A149" s="5">
        <f t="shared" si="3"/>
        <v>147</v>
      </c>
      <c r="B149" s="11"/>
      <c r="C149" s="12" t="e">
        <f>IF(#REF!&gt;0,"Перевыставлено",IF(#REF!&gt;0,[1]Списки!$B$36,IF(#REF!&gt;0,[1]Списки!$B$35,IF([1]постпродажное_обслуживание!S149&gt;0,[1]Списки!$B$34,IF([1]постпродажное_обслуживание!P149&gt;0,[1]Списки!$B$33,"")))))</f>
        <v>#REF!</v>
      </c>
      <c r="D149" s="8" t="str">
        <f>HYPERLINK([1]Списки!V150,[1]Списки!U150)</f>
        <v>Я-01-47</v>
      </c>
      <c r="E149" s="11">
        <f>IF(Таблица5[[#This Row],[номер]]="","",INDEX([1]!Таблица7[дата],MATCH([1]постпродажное_обслуживание!$D149,[1]!Таблица7[номер],0)))</f>
        <v>42746</v>
      </c>
      <c r="F149" s="11">
        <f>IF(Таблица5[[#This Row],[дата]]="","",INDEX([1]!Таблица7[покупатель],MATCH([1]постпродажное_обслуживание!D149,[1]!Таблица7[номер],0)))</f>
        <v>0</v>
      </c>
      <c r="G149" s="11" t="str">
        <f>IF(Таблица5[[#This Row],[покупатель]]="","",INDEX([1]!Таблица7[объект],MATCH([1]постпродажное_обслуживание!$D149,[1]!Таблица7[номер],0)))</f>
        <v>2-й Брагинский 10</v>
      </c>
      <c r="H149" s="13">
        <f>IF(Таблица5[[#This Row],[номер]]="","",INDEX([1]!Таблица7[стр. №],MATCH(Таблица5[[#This Row],[номер]],[1]!Таблица7[номер],0)))</f>
        <v>12</v>
      </c>
      <c r="I149" s="14">
        <f>IF(Таблица5[[#This Row],[номер]]="","",INDEX([1]!Таблица7[кв],MATCH([1]постпродажное_обслуживание!$D149,[1]!Таблица7[номер],0)))</f>
        <v>92</v>
      </c>
      <c r="J149" s="11">
        <f>IF(Таблица5[[#This Row],[квартира]]="","",INDEX([1]!Таблица7[планируемая дата исполения],MATCH([1]постпродажное_обслуживание!$D149,[1]!Таблица7[номер],0)))</f>
        <v>42756</v>
      </c>
      <c r="K149" s="14">
        <f ca="1">IF(Таблица5[[#This Row],[срок ответ]]="","",INDEX([1]!Таблица7[тек. просрочка],MATCH([1]постпродажное_обслуживание!$D149,[1]!Таблица7[номер],0)))</f>
        <v>30</v>
      </c>
      <c r="L149" s="10"/>
      <c r="M149" s="10"/>
      <c r="N149" s="10"/>
      <c r="O149" s="10"/>
      <c r="P149" s="15">
        <v>42748</v>
      </c>
      <c r="Q149" s="11"/>
    </row>
    <row r="150" spans="1:17" x14ac:dyDescent="0.25">
      <c r="A150" s="5">
        <f t="shared" si="3"/>
        <v>148</v>
      </c>
      <c r="B150" s="11"/>
      <c r="C150" s="12" t="e">
        <f>IF(#REF!&gt;0,"Перевыставлено",IF(#REF!&gt;0,[1]Списки!$B$36,IF(#REF!&gt;0,[1]Списки!$B$35,IF([1]постпродажное_обслуживание!S150&gt;0,[1]Списки!$B$34,IF([1]постпродажное_обслуживание!P150&gt;0,[1]Списки!$B$33,"")))))</f>
        <v>#REF!</v>
      </c>
      <c r="D150" s="8" t="str">
        <f>HYPERLINK([1]Списки!V151,[1]Списки!U151)</f>
        <v>Я-01-45</v>
      </c>
      <c r="E150" s="11">
        <f>IF(Таблица5[[#This Row],[номер]]="","",INDEX([1]!Таблица7[дата],MATCH([1]постпродажное_обслуживание!$D150,[1]!Таблица7[номер],0)))</f>
        <v>42746</v>
      </c>
      <c r="F150" s="11">
        <f>IF(Таблица5[[#This Row],[дата]]="","",INDEX([1]!Таблица7[покупатель],MATCH([1]постпродажное_обслуживание!D150,[1]!Таблица7[номер],0)))</f>
        <v>0</v>
      </c>
      <c r="G150" s="11" t="str">
        <f>IF(Таблица5[[#This Row],[покупатель]]="","",INDEX([1]!Таблица7[объект],MATCH([1]постпродажное_обслуживание!$D150,[1]!Таблица7[номер],0)))</f>
        <v>2-й Брагинский 8</v>
      </c>
      <c r="H150" s="13">
        <f>IF(Таблица5[[#This Row],[номер]]="","",INDEX([1]!Таблица7[стр. №],MATCH(Таблица5[[#This Row],[номер]],[1]!Таблица7[номер],0)))</f>
        <v>13</v>
      </c>
      <c r="I150" s="14">
        <f>IF(Таблица5[[#This Row],[номер]]="","",INDEX([1]!Таблица7[кв],MATCH([1]постпродажное_обслуживание!$D150,[1]!Таблица7[номер],0)))</f>
        <v>8</v>
      </c>
      <c r="J150" s="11">
        <f>IF(Таблица5[[#This Row],[квартира]]="","",INDEX([1]!Таблица7[планируемая дата исполения],MATCH([1]постпродажное_обслуживание!$D150,[1]!Таблица7[номер],0)))</f>
        <v>42756</v>
      </c>
      <c r="K150" s="14">
        <f ca="1">IF(Таблица5[[#This Row],[срок ответ]]="","",INDEX([1]!Таблица7[тек. просрочка],MATCH([1]постпродажное_обслуживание!$D150,[1]!Таблица7[номер],0)))</f>
        <v>30</v>
      </c>
      <c r="L150" s="10"/>
      <c r="M150" s="10"/>
      <c r="N150" s="10"/>
      <c r="O150" s="10"/>
      <c r="P150" s="15">
        <v>42748</v>
      </c>
      <c r="Q150" s="11"/>
    </row>
    <row r="151" spans="1:17" x14ac:dyDescent="0.25">
      <c r="A151" s="5">
        <f t="shared" si="3"/>
        <v>149</v>
      </c>
      <c r="B151" s="11"/>
      <c r="C151" s="12" t="e">
        <f>IF(#REF!&gt;0,"Перевыставлено",IF(#REF!&gt;0,[1]Списки!$B$36,IF(#REF!&gt;0,[1]Списки!$B$35,IF([1]постпродажное_обслуживание!S151&gt;0,[1]Списки!$B$34,IF([1]постпродажное_обслуживание!P151&gt;0,[1]Списки!$B$33,"")))))</f>
        <v>#REF!</v>
      </c>
      <c r="D151" s="8" t="str">
        <f>HYPERLINK([1]Списки!V152,[1]Списки!U152)</f>
        <v>Я-01-49</v>
      </c>
      <c r="E151" s="11">
        <f>IF(Таблица5[[#This Row],[номер]]="","",INDEX([1]!Таблица7[дата],MATCH([1]постпродажное_обслуживание!$D151,[1]!Таблица7[номер],0)))</f>
        <v>42746</v>
      </c>
      <c r="F151" s="11">
        <f>IF(Таблица5[[#This Row],[дата]]="","",INDEX([1]!Таблица7[покупатель],MATCH([1]постпродажное_обслуживание!D151,[1]!Таблица7[номер],0)))</f>
        <v>0</v>
      </c>
      <c r="G151" s="11" t="str">
        <f>IF(Таблица5[[#This Row],[покупатель]]="","",INDEX([1]!Таблица7[объект],MATCH([1]постпродажное_обслуживание!$D151,[1]!Таблица7[номер],0)))</f>
        <v>2-й Брагинский 7</v>
      </c>
      <c r="H151" s="13">
        <f>IF(Таблица5[[#This Row],[номер]]="","",INDEX([1]!Таблица7[стр. №],MATCH(Таблица5[[#This Row],[номер]],[1]!Таблица7[номер],0)))</f>
        <v>18</v>
      </c>
      <c r="I151" s="14">
        <f>IF(Таблица5[[#This Row],[номер]]="","",INDEX([1]!Таблица7[кв],MATCH([1]постпродажное_обслуживание!$D151,[1]!Таблица7[номер],0)))</f>
        <v>188</v>
      </c>
      <c r="J151" s="11">
        <f>IF(Таблица5[[#This Row],[квартира]]="","",INDEX([1]!Таблица7[планируемая дата исполения],MATCH([1]постпродажное_обслуживание!$D151,[1]!Таблица7[номер],0)))</f>
        <v>42756</v>
      </c>
      <c r="K151" s="14">
        <f ca="1">IF(Таблица5[[#This Row],[срок ответ]]="","",INDEX([1]!Таблица7[тек. просрочка],MATCH([1]постпродажное_обслуживание!$D151,[1]!Таблица7[номер],0)))</f>
        <v>30</v>
      </c>
      <c r="L151" s="10"/>
      <c r="M151" s="10"/>
      <c r="N151" s="10"/>
      <c r="O151" s="10"/>
      <c r="P151" s="15">
        <v>42748</v>
      </c>
      <c r="Q151" s="11"/>
    </row>
    <row r="152" spans="1:17" x14ac:dyDescent="0.25">
      <c r="A152" s="5">
        <f t="shared" si="3"/>
        <v>150</v>
      </c>
      <c r="B152" s="11"/>
      <c r="C152" s="12" t="e">
        <f>IF(#REF!&gt;0,"Перевыставлено",IF(#REF!&gt;0,[1]Списки!$B$36,IF(#REF!&gt;0,[1]Списки!$B$35,IF([1]постпродажное_обслуживание!S152&gt;0,[1]Списки!$B$34,IF([1]постпродажное_обслуживание!P152&gt;0,[1]Списки!$B$33,"")))))</f>
        <v>#REF!</v>
      </c>
      <c r="D152" s="8" t="str">
        <f>HYPERLINK([1]Списки!V153,[1]Списки!U153)</f>
        <v>Я-01-46</v>
      </c>
      <c r="E152" s="11">
        <f>IF(Таблица5[[#This Row],[номер]]="","",INDEX([1]!Таблица7[дата],MATCH([1]постпродажное_обслуживание!$D152,[1]!Таблица7[номер],0)))</f>
        <v>42746</v>
      </c>
      <c r="F152" s="11">
        <f>IF(Таблица5[[#This Row],[дата]]="","",INDEX([1]!Таблица7[покупатель],MATCH([1]постпродажное_обслуживание!D152,[1]!Таблица7[номер],0)))</f>
        <v>0</v>
      </c>
      <c r="G152" s="11" t="str">
        <f>IF(Таблица5[[#This Row],[покупатель]]="","",INDEX([1]!Таблица7[объект],MATCH([1]постпродажное_обслуживание!$D152,[1]!Таблица7[номер],0)))</f>
        <v>2-й Брагинский 7</v>
      </c>
      <c r="H152" s="13">
        <f>IF(Таблица5[[#This Row],[номер]]="","",INDEX([1]!Таблица7[стр. №],MATCH(Таблица5[[#This Row],[номер]],[1]!Таблица7[номер],0)))</f>
        <v>18</v>
      </c>
      <c r="I152" s="14">
        <f>IF(Таблица5[[#This Row],[номер]]="","",INDEX([1]!Таблица7[кв],MATCH([1]постпродажное_обслуживание!$D152,[1]!Таблица7[номер],0)))</f>
        <v>50</v>
      </c>
      <c r="J152" s="11">
        <f>IF(Таблица5[[#This Row],[квартира]]="","",INDEX([1]!Таблица7[планируемая дата исполения],MATCH([1]постпродажное_обслуживание!$D152,[1]!Таблица7[номер],0)))</f>
        <v>42756</v>
      </c>
      <c r="K152" s="14">
        <f ca="1">IF(Таблица5[[#This Row],[срок ответ]]="","",INDEX([1]!Таблица7[тек. просрочка],MATCH([1]постпродажное_обслуживание!$D152,[1]!Таблица7[номер],0)))</f>
        <v>30</v>
      </c>
      <c r="L152" s="10"/>
      <c r="M152" s="10"/>
      <c r="N152" s="10"/>
      <c r="O152" s="10"/>
      <c r="P152" s="15">
        <v>42748</v>
      </c>
      <c r="Q152" s="11"/>
    </row>
    <row r="153" spans="1:17" x14ac:dyDescent="0.25">
      <c r="A153" s="5">
        <f t="shared" si="3"/>
        <v>151</v>
      </c>
      <c r="B153" s="11"/>
      <c r="C153" s="12" t="e">
        <f>IF(#REF!&gt;0,"Перевыставлено",IF(#REF!&gt;0,[1]Списки!$B$36,IF(#REF!&gt;0,[1]Списки!$B$35,IF([1]постпродажное_обслуживание!S153&gt;0,[1]Списки!$B$34,IF([1]постпродажное_обслуживание!P153&gt;0,[1]Списки!$B$33,"")))))</f>
        <v>#REF!</v>
      </c>
      <c r="D153" s="8" t="str">
        <f>HYPERLINK([1]Списки!V154,[1]Списки!U154)</f>
        <v>Я-01-43</v>
      </c>
      <c r="E153" s="11">
        <f>IF(Таблица5[[#This Row],[номер]]="","",INDEX([1]!Таблица7[дата],MATCH([1]постпродажное_обслуживание!$D153,[1]!Таблица7[номер],0)))</f>
        <v>42746</v>
      </c>
      <c r="F153" s="11">
        <f>IF(Таблица5[[#This Row],[дата]]="","",INDEX([1]!Таблица7[покупатель],MATCH([1]постпродажное_обслуживание!D153,[1]!Таблица7[номер],0)))</f>
        <v>0</v>
      </c>
      <c r="G153" s="11" t="str">
        <f>IF(Таблица5[[#This Row],[покупатель]]="","",INDEX([1]!Таблица7[объект],MATCH([1]постпродажное_обслуживание!$D153,[1]!Таблица7[номер],0)))</f>
        <v xml:space="preserve">2-й Брагинский 4 </v>
      </c>
      <c r="H153" s="13" t="str">
        <f>IF(Таблица5[[#This Row],[номер]]="","",INDEX([1]!Таблица7[стр. №],MATCH(Таблица5[[#This Row],[номер]],[1]!Таблица7[номер],0)))</f>
        <v>15а</v>
      </c>
      <c r="I153" s="14">
        <f>IF(Таблица5[[#This Row],[номер]]="","",INDEX([1]!Таблица7[кв],MATCH([1]постпродажное_обслуживание!$D153,[1]!Таблица7[номер],0)))</f>
        <v>20</v>
      </c>
      <c r="J153" s="11">
        <f>IF(Таблица5[[#This Row],[квартира]]="","",INDEX([1]!Таблица7[планируемая дата исполения],MATCH([1]постпродажное_обслуживание!$D153,[1]!Таблица7[номер],0)))</f>
        <v>42756</v>
      </c>
      <c r="K153" s="14">
        <f ca="1">IF(Таблица5[[#This Row],[срок ответ]]="","",INDEX([1]!Таблица7[тек. просрочка],MATCH([1]постпродажное_обслуживание!$D153,[1]!Таблица7[номер],0)))</f>
        <v>30</v>
      </c>
      <c r="L153" s="10"/>
      <c r="M153" s="10"/>
      <c r="N153" s="10"/>
      <c r="O153" s="10"/>
      <c r="P153" s="15">
        <v>42748</v>
      </c>
      <c r="Q153" s="11"/>
    </row>
    <row r="154" spans="1:17" x14ac:dyDescent="0.25">
      <c r="A154" s="5">
        <f t="shared" si="3"/>
        <v>152</v>
      </c>
      <c r="B154" s="11"/>
      <c r="C154" s="12" t="e">
        <f>IF(#REF!&gt;0,"Перевыставлено",IF(#REF!&gt;0,[1]Списки!$B$36,IF(#REF!&gt;0,[1]Списки!$B$35,IF([1]постпродажное_обслуживание!S154&gt;0,[1]Списки!$B$34,IF([1]постпродажное_обслуживание!P154&gt;0,[1]Списки!$B$33,"")))))</f>
        <v>#REF!</v>
      </c>
      <c r="D154" s="8" t="str">
        <f>HYPERLINK([1]Списки!V155,[1]Списки!U155)</f>
        <v>Я-01-42</v>
      </c>
      <c r="E154" s="11">
        <f>IF(Таблица5[[#This Row],[номер]]="","",INDEX([1]!Таблица7[дата],MATCH([1]постпродажное_обслуживание!$D154,[1]!Таблица7[номер],0)))</f>
        <v>42746</v>
      </c>
      <c r="F154" s="11">
        <f>IF(Таблица5[[#This Row],[дата]]="","",INDEX([1]!Таблица7[покупатель],MATCH([1]постпродажное_обслуживание!D154,[1]!Таблица7[номер],0)))</f>
        <v>0</v>
      </c>
      <c r="G154" s="11" t="str">
        <f>IF(Таблица5[[#This Row],[покупатель]]="","",INDEX([1]!Таблица7[объект],MATCH([1]постпродажное_обслуживание!$D154,[1]!Таблица7[номер],0)))</f>
        <v>2-й Брагинский 10</v>
      </c>
      <c r="H154" s="13">
        <f>IF(Таблица5[[#This Row],[номер]]="","",INDEX([1]!Таблица7[стр. №],MATCH(Таблица5[[#This Row],[номер]],[1]!Таблица7[номер],0)))</f>
        <v>12</v>
      </c>
      <c r="I154" s="14">
        <f>IF(Таблица5[[#This Row],[номер]]="","",INDEX([1]!Таблица7[кв],MATCH([1]постпродажное_обслуживание!$D154,[1]!Таблица7[номер],0)))</f>
        <v>135</v>
      </c>
      <c r="J154" s="11">
        <f>IF(Таблица5[[#This Row],[квартира]]="","",INDEX([1]!Таблица7[планируемая дата исполения],MATCH([1]постпродажное_обслуживание!$D154,[1]!Таблица7[номер],0)))</f>
        <v>42756</v>
      </c>
      <c r="K154" s="14">
        <f ca="1">IF(Таблица5[[#This Row],[срок ответ]]="","",INDEX([1]!Таблица7[тек. просрочка],MATCH([1]постпродажное_обслуживание!$D154,[1]!Таблица7[номер],0)))</f>
        <v>30</v>
      </c>
      <c r="L154" s="10"/>
      <c r="M154" s="10"/>
      <c r="N154" s="10"/>
      <c r="O154" s="10"/>
      <c r="P154" s="15">
        <v>42748</v>
      </c>
      <c r="Q154" s="11"/>
    </row>
    <row r="155" spans="1:17" x14ac:dyDescent="0.25">
      <c r="A155" s="5">
        <f t="shared" si="3"/>
        <v>153</v>
      </c>
      <c r="B155" s="11"/>
      <c r="C155" s="12" t="e">
        <f>IF(#REF!&gt;0,"Перевыставлено",IF(#REF!&gt;0,[1]Списки!$B$36,IF(#REF!&gt;0,[1]Списки!$B$35,IF([1]постпродажное_обслуживание!S155&gt;0,[1]Списки!$B$34,IF([1]постпродажное_обслуживание!P155&gt;0,[1]Списки!$B$33,"")))))</f>
        <v>#REF!</v>
      </c>
      <c r="D155" s="8" t="str">
        <f>HYPERLINK([1]Списки!V156,[1]Списки!U156)</f>
        <v>Я-01-41</v>
      </c>
      <c r="E155" s="11">
        <f>IF(Таблица5[[#This Row],[номер]]="","",INDEX([1]!Таблица7[дата],MATCH([1]постпродажное_обслуживание!$D155,[1]!Таблица7[номер],0)))</f>
        <v>42746</v>
      </c>
      <c r="F155" s="11">
        <f>IF(Таблица5[[#This Row],[дата]]="","",INDEX([1]!Таблица7[покупатель],MATCH([1]постпродажное_обслуживание!D155,[1]!Таблица7[номер],0)))</f>
        <v>0</v>
      </c>
      <c r="G155" s="11" t="str">
        <f>IF(Таблица5[[#This Row],[покупатель]]="","",INDEX([1]!Таблица7[объект],MATCH([1]постпродажное_обслуживание!$D155,[1]!Таблица7[номер],0)))</f>
        <v xml:space="preserve">2-й Брагинский 4 </v>
      </c>
      <c r="H155" s="13" t="str">
        <f>IF(Таблица5[[#This Row],[номер]]="","",INDEX([1]!Таблица7[стр. №],MATCH(Таблица5[[#This Row],[номер]],[1]!Таблица7[номер],0)))</f>
        <v>15а</v>
      </c>
      <c r="I155" s="14">
        <f>IF(Таблица5[[#This Row],[номер]]="","",INDEX([1]!Таблица7[кв],MATCH([1]постпродажное_обслуживание!$D155,[1]!Таблица7[номер],0)))</f>
        <v>65</v>
      </c>
      <c r="J155" s="11">
        <f>IF(Таблица5[[#This Row],[квартира]]="","",INDEX([1]!Таблица7[планируемая дата исполения],MATCH([1]постпродажное_обслуживание!$D155,[1]!Таблица7[номер],0)))</f>
        <v>42756</v>
      </c>
      <c r="K155" s="14">
        <f ca="1">IF(Таблица5[[#This Row],[срок ответ]]="","",INDEX([1]!Таблица7[тек. просрочка],MATCH([1]постпродажное_обслуживание!$D155,[1]!Таблица7[номер],0)))</f>
        <v>30</v>
      </c>
      <c r="L155" s="10"/>
      <c r="M155" s="10"/>
      <c r="N155" s="10"/>
      <c r="O155" s="10"/>
      <c r="P155" s="15">
        <v>42748</v>
      </c>
      <c r="Q155" s="11"/>
    </row>
    <row r="156" spans="1:17" x14ac:dyDescent="0.25">
      <c r="A156" s="5">
        <f t="shared" si="3"/>
        <v>154</v>
      </c>
      <c r="B156" s="11"/>
      <c r="C156" s="12" t="e">
        <f>IF(#REF!&gt;0,"Перевыставлено",IF(#REF!&gt;0,[1]Списки!$B$36,IF(#REF!&gt;0,[1]Списки!$B$35,IF([1]постпродажное_обслуживание!S156&gt;0,[1]Списки!$B$34,IF([1]постпродажное_обслуживание!P156&gt;0,[1]Списки!$B$33,"")))))</f>
        <v>#REF!</v>
      </c>
      <c r="D156" s="8" t="str">
        <f>HYPERLINK([1]Списки!V157,[1]Списки!U157)</f>
        <v>Я-01-51</v>
      </c>
      <c r="E156" s="11">
        <f>IF(Таблица5[[#This Row],[номер]]="","",INDEX([1]!Таблица7[дата],MATCH([1]постпродажное_обслуживание!$D156,[1]!Таблица7[номер],0)))</f>
        <v>42746</v>
      </c>
      <c r="F156" s="11">
        <f>IF(Таблица5[[#This Row],[дата]]="","",INDEX([1]!Таблица7[покупатель],MATCH([1]постпродажное_обслуживание!D156,[1]!Таблица7[номер],0)))</f>
        <v>0</v>
      </c>
      <c r="G156" s="11" t="str">
        <f>IF(Таблица5[[#This Row],[покупатель]]="","",INDEX([1]!Таблица7[объект],MATCH([1]постпродажное_обслуживание!$D156,[1]!Таблица7[номер],0)))</f>
        <v>2-й Брагинский 7</v>
      </c>
      <c r="H156" s="13">
        <f>IF(Таблица5[[#This Row],[номер]]="","",INDEX([1]!Таблица7[стр. №],MATCH(Таблица5[[#This Row],[номер]],[1]!Таблица7[номер],0)))</f>
        <v>18</v>
      </c>
      <c r="I156" s="14">
        <f>IF(Таблица5[[#This Row],[номер]]="","",INDEX([1]!Таблица7[кв],MATCH([1]постпродажное_обслуживание!$D156,[1]!Таблица7[номер],0)))</f>
        <v>187</v>
      </c>
      <c r="J156" s="11">
        <f>IF(Таблица5[[#This Row],[квартира]]="","",INDEX([1]!Таблица7[планируемая дата исполения],MATCH([1]постпродажное_обслуживание!$D156,[1]!Таблица7[номер],0)))</f>
        <v>42756</v>
      </c>
      <c r="K156" s="14">
        <f ca="1">IF(Таблица5[[#This Row],[срок ответ]]="","",INDEX([1]!Таблица7[тек. просрочка],MATCH([1]постпродажное_обслуживание!$D156,[1]!Таблица7[номер],0)))</f>
        <v>30</v>
      </c>
      <c r="L156" s="10"/>
      <c r="M156" s="10"/>
      <c r="N156" s="10"/>
      <c r="O156" s="10"/>
      <c r="P156" s="15">
        <v>42748</v>
      </c>
      <c r="Q156" s="11"/>
    </row>
    <row r="157" spans="1:17" x14ac:dyDescent="0.25">
      <c r="A157" s="5">
        <f t="shared" si="3"/>
        <v>155</v>
      </c>
      <c r="B157" s="11"/>
      <c r="C157" s="12" t="e">
        <f>IF(#REF!&gt;0,"Перевыставлено",IF(#REF!&gt;0,[1]Списки!$B$36,IF(#REF!&gt;0,[1]Списки!$B$35,IF([1]постпродажное_обслуживание!S157&gt;0,[1]Списки!$B$34,IF([1]постпродажное_обслуживание!P157&gt;0,[1]Списки!$B$33,"")))))</f>
        <v>#REF!</v>
      </c>
      <c r="D157" s="8" t="str">
        <f>HYPERLINK([1]Списки!V158,[1]Списки!U158)</f>
        <v>Я-01-50</v>
      </c>
      <c r="E157" s="11">
        <f>IF(Таблица5[[#This Row],[номер]]="","",INDEX([1]!Таблица7[дата],MATCH([1]постпродажное_обслуживание!$D157,[1]!Таблица7[номер],0)))</f>
        <v>42746</v>
      </c>
      <c r="F157" s="11">
        <f>IF(Таблица5[[#This Row],[дата]]="","",INDEX([1]!Таблица7[покупатель],MATCH([1]постпродажное_обслуживание!D157,[1]!Таблица7[номер],0)))</f>
        <v>0</v>
      </c>
      <c r="G157" s="11" t="str">
        <f>IF(Таблица5[[#This Row],[покупатель]]="","",INDEX([1]!Таблица7[объект],MATCH([1]постпродажное_обслуживание!$D157,[1]!Таблица7[номер],0)))</f>
        <v>2-й Брагинский 10</v>
      </c>
      <c r="H157" s="13">
        <f>IF(Таблица5[[#This Row],[номер]]="","",INDEX([1]!Таблица7[стр. №],MATCH(Таблица5[[#This Row],[номер]],[1]!Таблица7[номер],0)))</f>
        <v>12</v>
      </c>
      <c r="I157" s="14">
        <f>IF(Таблица5[[#This Row],[номер]]="","",INDEX([1]!Таблица7[кв],MATCH([1]постпродажное_обслуживание!$D157,[1]!Таблица7[номер],0)))</f>
        <v>182</v>
      </c>
      <c r="J157" s="11">
        <f>IF(Таблица5[[#This Row],[квартира]]="","",INDEX([1]!Таблица7[планируемая дата исполения],MATCH([1]постпродажное_обслуживание!$D157,[1]!Таблица7[номер],0)))</f>
        <v>42756</v>
      </c>
      <c r="K157" s="14">
        <f ca="1">IF(Таблица5[[#This Row],[срок ответ]]="","",INDEX([1]!Таблица7[тек. просрочка],MATCH([1]постпродажное_обслуживание!$D157,[1]!Таблица7[номер],0)))</f>
        <v>30</v>
      </c>
      <c r="L157" s="10"/>
      <c r="M157" s="10"/>
      <c r="N157" s="10"/>
      <c r="O157" s="10"/>
      <c r="P157" s="15">
        <v>42761</v>
      </c>
      <c r="Q157" s="11"/>
    </row>
    <row r="158" spans="1:17" x14ac:dyDescent="0.25">
      <c r="A158" s="5">
        <f t="shared" si="3"/>
        <v>156</v>
      </c>
      <c r="B158" s="11"/>
      <c r="C158" s="12" t="e">
        <f>IF(#REF!&gt;0,"Перевыставлено",IF(#REF!&gt;0,[1]Списки!$B$36,IF(#REF!&gt;0,[1]Списки!$B$35,IF([1]постпродажное_обслуживание!S158&gt;0,[1]Списки!$B$34,IF([1]постпродажное_обслуживание!P158&gt;0,[1]Списки!$B$33,"")))))</f>
        <v>#REF!</v>
      </c>
      <c r="D158" s="8" t="str">
        <f>HYPERLINK([1]Списки!V159,[1]Списки!U159)</f>
        <v>Я-01-58</v>
      </c>
      <c r="E158" s="11">
        <f>IF(Таблица5[[#This Row],[номер]]="","",INDEX([1]!Таблица7[дата],MATCH([1]постпродажное_обслуживание!$D158,[1]!Таблица7[номер],0)))</f>
        <v>42747</v>
      </c>
      <c r="F158" s="11">
        <f>IF(Таблица5[[#This Row],[дата]]="","",INDEX([1]!Таблица7[покупатель],MATCH([1]постпродажное_обслуживание!D158,[1]!Таблица7[номер],0)))</f>
        <v>0</v>
      </c>
      <c r="G158" s="11" t="str">
        <f>IF(Таблица5[[#This Row],[покупатель]]="","",INDEX([1]!Таблица7[объект],MATCH([1]постпродажное_обслуживание!$D158,[1]!Таблица7[номер],0)))</f>
        <v>2-й Брагинский 7</v>
      </c>
      <c r="H158" s="13">
        <f>IF(Таблица5[[#This Row],[номер]]="","",INDEX([1]!Таблица7[стр. №],MATCH(Таблица5[[#This Row],[номер]],[1]!Таблица7[номер],0)))</f>
        <v>18</v>
      </c>
      <c r="I158" s="14">
        <f>IF(Таблица5[[#This Row],[номер]]="","",INDEX([1]!Таблица7[кв],MATCH([1]постпродажное_обслуживание!$D158,[1]!Таблица7[номер],0)))</f>
        <v>7</v>
      </c>
      <c r="J158" s="11">
        <f>IF(Таблица5[[#This Row],[квартира]]="","",INDEX([1]!Таблица7[планируемая дата исполения],MATCH([1]постпродажное_обслуживание!$D158,[1]!Таблица7[номер],0)))</f>
        <v>42757</v>
      </c>
      <c r="K158" s="14">
        <f ca="1">IF(Таблица5[[#This Row],[срок ответ]]="","",INDEX([1]!Таблица7[тек. просрочка],MATCH([1]постпродажное_обслуживание!$D158,[1]!Таблица7[номер],0)))</f>
        <v>29</v>
      </c>
      <c r="L158" s="10"/>
      <c r="M158" s="10"/>
      <c r="N158" s="10"/>
      <c r="O158" s="10"/>
      <c r="P158" s="11"/>
      <c r="Q158" s="11">
        <v>42772</v>
      </c>
    </row>
    <row r="159" spans="1:17" s="37" customFormat="1" x14ac:dyDescent="0.25">
      <c r="A159" s="33">
        <f t="shared" si="3"/>
        <v>157</v>
      </c>
      <c r="B159" s="17"/>
      <c r="C159" s="34" t="e">
        <f>IF(#REF!&gt;0,"Перевыставлено",IF(#REF!&gt;0,[1]Списки!$B$36,IF(#REF!&gt;0,[1]Списки!$B$35,IF([1]постпродажное_обслуживание!S159&gt;0,[1]Списки!$B$34,IF([1]постпродажное_обслуживание!P159&gt;0,[1]Списки!$B$33,"")))))</f>
        <v>#REF!</v>
      </c>
      <c r="D159" s="8" t="str">
        <f>HYPERLINK([1]Списки!V160,[1]Списки!U160)</f>
        <v>Я-01-57</v>
      </c>
      <c r="E159" s="17">
        <f>IF(Таблица5[[#This Row],[номер]]="","",INDEX([1]!Таблица7[дата],MATCH([1]постпродажное_обслуживание!$D159,[1]!Таблица7[номер],0)))</f>
        <v>42747</v>
      </c>
      <c r="F159" s="17">
        <f>IF(Таблица5[[#This Row],[дата]]="","",INDEX([1]!Таблица7[покупатель],MATCH([1]постпродажное_обслуживание!D159,[1]!Таблица7[номер],0)))</f>
        <v>0</v>
      </c>
      <c r="G159" s="17" t="str">
        <f>IF(Таблица5[[#This Row],[покупатель]]="","",INDEX([1]!Таблица7[объект],MATCH([1]постпродажное_обслуживание!$D159,[1]!Таблица7[номер],0)))</f>
        <v>2-й Брагинский 8</v>
      </c>
      <c r="H159" s="35">
        <f>IF(Таблица5[[#This Row],[номер]]="","",INDEX([1]!Таблица7[стр. №],MATCH(Таблица5[[#This Row],[номер]],[1]!Таблица7[номер],0)))</f>
        <v>13</v>
      </c>
      <c r="I159" s="36">
        <f>IF(Таблица5[[#This Row],[номер]]="","",INDEX([1]!Таблица7[кв],MATCH([1]постпродажное_обслуживание!$D159,[1]!Таблица7[номер],0)))</f>
        <v>12</v>
      </c>
      <c r="J159" s="17">
        <f>IF(Таблица5[[#This Row],[квартира]]="","",INDEX([1]!Таблица7[планируемая дата исполения],MATCH([1]постпродажное_обслуживание!$D159,[1]!Таблица7[номер],0)))</f>
        <v>42757</v>
      </c>
      <c r="K159" s="36">
        <f ca="1">IF(Таблица5[[#This Row],[срок ответ]]="","",INDEX([1]!Таблица7[тек. просрочка],MATCH([1]постпродажное_обслуживание!$D159,[1]!Таблица7[номер],0)))</f>
        <v>29</v>
      </c>
      <c r="L159" s="10"/>
      <c r="M159" s="10"/>
      <c r="N159" s="10"/>
      <c r="O159" s="10"/>
      <c r="P159" s="18">
        <v>42761</v>
      </c>
      <c r="Q159" s="11"/>
    </row>
    <row r="160" spans="1:17" x14ac:dyDescent="0.25">
      <c r="A160" s="5">
        <f t="shared" si="3"/>
        <v>158</v>
      </c>
      <c r="B160" s="11" t="s">
        <v>17</v>
      </c>
      <c r="C160" s="12" t="e">
        <f>IF(#REF!&gt;0,"Перевыставлено",IF(#REF!&gt;0,[1]Списки!$B$36,IF(#REF!&gt;0,[1]Списки!$B$35,IF([1]постпродажное_обслуживание!S160&gt;0,[1]Списки!$B$34,IF([1]постпродажное_обслуживание!P160&gt;0,[1]Списки!$B$33,"")))))</f>
        <v>#REF!</v>
      </c>
      <c r="D160" s="8" t="str">
        <f>HYPERLINK([1]Списки!V161,[1]Списки!U161)</f>
        <v>Я-01-54</v>
      </c>
      <c r="E160" s="11">
        <f>IF(Таблица5[[#This Row],[номер]]="","",INDEX([1]!Таблица7[дата],MATCH([1]постпродажное_обслуживание!$D160,[1]!Таблица7[номер],0)))</f>
        <v>42747</v>
      </c>
      <c r="F160" s="11">
        <f>IF(Таблица5[[#This Row],[дата]]="","",INDEX([1]!Таблица7[покупатель],MATCH([1]постпродажное_обслуживание!D160,[1]!Таблица7[номер],0)))</f>
        <v>0</v>
      </c>
      <c r="G160" s="11" t="str">
        <f>IF(Таблица5[[#This Row],[покупатель]]="","",INDEX([1]!Таблица7[объект],MATCH([1]постпродажное_обслуживание!$D160,[1]!Таблица7[номер],0)))</f>
        <v>2-й Брагинский 7</v>
      </c>
      <c r="H160" s="13">
        <f>IF(Таблица5[[#This Row],[номер]]="","",INDEX([1]!Таблица7[стр. №],MATCH(Таблица5[[#This Row],[номер]],[1]!Таблица7[номер],0)))</f>
        <v>18</v>
      </c>
      <c r="I160" s="14">
        <f>IF(Таблица5[[#This Row],[номер]]="","",INDEX([1]!Таблица7[кв],MATCH([1]постпродажное_обслуживание!$D160,[1]!Таблица7[номер],0)))</f>
        <v>139</v>
      </c>
      <c r="J160" s="11">
        <f>IF(Таблица5[[#This Row],[квартира]]="","",INDEX([1]!Таблица7[планируемая дата исполения],MATCH([1]постпродажное_обслуживание!$D160,[1]!Таблица7[номер],0)))</f>
        <v>42757</v>
      </c>
      <c r="K160" s="14">
        <f ca="1">IF(Таблица5[[#This Row],[срок ответ]]="","",INDEX([1]!Таблица7[тек. просрочка],MATCH([1]постпродажное_обслуживание!$D160,[1]!Таблица7[номер],0)))</f>
        <v>29</v>
      </c>
      <c r="L160" s="10"/>
      <c r="M160" s="10"/>
      <c r="N160" s="10"/>
      <c r="O160" s="10"/>
      <c r="P160" s="15">
        <v>42766</v>
      </c>
      <c r="Q160" s="11"/>
    </row>
    <row r="161" spans="1:17" x14ac:dyDescent="0.25">
      <c r="A161" s="5">
        <f t="shared" si="3"/>
        <v>159</v>
      </c>
      <c r="B161" s="11"/>
      <c r="C161" s="12" t="e">
        <f>IF(#REF!&gt;0,"Перевыставлено",IF(#REF!&gt;0,[1]Списки!$B$36,IF(#REF!&gt;0,[1]Списки!$B$35,IF([1]постпродажное_обслуживание!S161&gt;0,[1]Списки!$B$34,IF([1]постпродажное_обслуживание!P161&gt;0,[1]Списки!$B$33,"")))))</f>
        <v>#REF!</v>
      </c>
      <c r="D161" s="8" t="str">
        <f>HYPERLINK([1]Списки!V162,[1]Списки!U162)</f>
        <v>Я-01-53</v>
      </c>
      <c r="E161" s="11">
        <f>IF(Таблица5[[#This Row],[номер]]="","",INDEX([1]!Таблица7[дата],MATCH([1]постпродажное_обслуживание!$D161,[1]!Таблица7[номер],0)))</f>
        <v>42747</v>
      </c>
      <c r="F161" s="11">
        <f>IF(Таблица5[[#This Row],[дата]]="","",INDEX([1]!Таблица7[покупатель],MATCH([1]постпродажное_обслуживание!D161,[1]!Таблица7[номер],0)))</f>
        <v>0</v>
      </c>
      <c r="G161" s="11" t="str">
        <f>IF(Таблица5[[#This Row],[покупатель]]="","",INDEX([1]!Таблица7[объект],MATCH([1]постпродажное_обслуживание!$D161,[1]!Таблица7[номер],0)))</f>
        <v>2-й Брагинский 10</v>
      </c>
      <c r="H161" s="13">
        <f>IF(Таблица5[[#This Row],[номер]]="","",INDEX([1]!Таблица7[стр. №],MATCH(Таблица5[[#This Row],[номер]],[1]!Таблица7[номер],0)))</f>
        <v>12</v>
      </c>
      <c r="I161" s="14">
        <f>IF(Таблица5[[#This Row],[номер]]="","",INDEX([1]!Таблица7[кв],MATCH([1]постпродажное_обслуживание!$D161,[1]!Таблица7[номер],0)))</f>
        <v>128</v>
      </c>
      <c r="J161" s="11">
        <f>IF(Таблица5[[#This Row],[квартира]]="","",INDEX([1]!Таблица7[планируемая дата исполения],MATCH([1]постпродажное_обслуживание!$D161,[1]!Таблица7[номер],0)))</f>
        <v>42757</v>
      </c>
      <c r="K161" s="14">
        <f ca="1">IF(Таблица5[[#This Row],[срок ответ]]="","",INDEX([1]!Таблица7[тек. просрочка],MATCH([1]постпродажное_обслуживание!$D161,[1]!Таблица7[номер],0)))</f>
        <v>29</v>
      </c>
      <c r="L161" s="10"/>
      <c r="M161" s="10"/>
      <c r="N161" s="10"/>
      <c r="O161" s="10"/>
      <c r="P161" s="15">
        <v>42766</v>
      </c>
      <c r="Q161" s="11"/>
    </row>
    <row r="162" spans="1:17" x14ac:dyDescent="0.25">
      <c r="A162" s="5">
        <f t="shared" si="3"/>
        <v>160</v>
      </c>
      <c r="B162" s="11"/>
      <c r="C162" s="12" t="e">
        <f>IF(#REF!&gt;0,"Перевыставлено",IF(#REF!&gt;0,[1]Списки!$B$36,IF(#REF!&gt;0,[1]Списки!$B$35,IF([1]постпродажное_обслуживание!S162&gt;0,[1]Списки!$B$34,IF([1]постпродажное_обслуживание!P162&gt;0,[1]Списки!$B$33,"")))))</f>
        <v>#REF!</v>
      </c>
      <c r="D162" s="8" t="str">
        <f>HYPERLINK([1]Списки!V163,[1]Списки!U163)</f>
        <v>Я-01-52</v>
      </c>
      <c r="E162" s="11">
        <f>IF(Таблица5[[#This Row],[номер]]="","",INDEX([1]!Таблица7[дата],MATCH([1]постпродажное_обслуживание!$D162,[1]!Таблица7[номер],0)))</f>
        <v>42747</v>
      </c>
      <c r="F162" s="11">
        <f>IF(Таблица5[[#This Row],[дата]]="","",INDEX([1]!Таблица7[покупатель],MATCH([1]постпродажное_обслуживание!D162,[1]!Таблица7[номер],0)))</f>
        <v>0</v>
      </c>
      <c r="G162" s="11" t="str">
        <f>IF(Таблица5[[#This Row],[покупатель]]="","",INDEX([1]!Таблица7[объект],MATCH([1]постпродажное_обслуживание!$D162,[1]!Таблица7[номер],0)))</f>
        <v>2-й Брагинский 10</v>
      </c>
      <c r="H162" s="13">
        <f>IF(Таблица5[[#This Row],[номер]]="","",INDEX([1]!Таблица7[стр. №],MATCH(Таблица5[[#This Row],[номер]],[1]!Таблица7[номер],0)))</f>
        <v>12</v>
      </c>
      <c r="I162" s="14">
        <f>IF(Таблица5[[#This Row],[номер]]="","",INDEX([1]!Таблица7[кв],MATCH([1]постпродажное_обслуживание!$D162,[1]!Таблица7[номер],0)))</f>
        <v>189</v>
      </c>
      <c r="J162" s="11">
        <f>IF(Таблица5[[#This Row],[квартира]]="","",INDEX([1]!Таблица7[планируемая дата исполения],MATCH([1]постпродажное_обслуживание!$D162,[1]!Таблица7[номер],0)))</f>
        <v>42757</v>
      </c>
      <c r="K162" s="14">
        <f ca="1">IF(Таблица5[[#This Row],[срок ответ]]="","",INDEX([1]!Таблица7[тек. просрочка],MATCH([1]постпродажное_обслуживание!$D162,[1]!Таблица7[номер],0)))</f>
        <v>29</v>
      </c>
      <c r="L162" s="10"/>
      <c r="M162" s="10"/>
      <c r="N162" s="10"/>
      <c r="O162" s="10"/>
      <c r="P162" s="15">
        <v>42761</v>
      </c>
      <c r="Q162" s="11"/>
    </row>
    <row r="163" spans="1:17" x14ac:dyDescent="0.25">
      <c r="A163" s="5">
        <f t="shared" si="3"/>
        <v>161</v>
      </c>
      <c r="B163" s="11"/>
      <c r="C163" s="12" t="e">
        <f>IF(#REF!&gt;0,"Перевыставлено",IF(#REF!&gt;0,[1]Списки!$B$36,IF(#REF!&gt;0,[1]Списки!$B$35,IF([1]постпродажное_обслуживание!S163&gt;0,[1]Списки!$B$34,IF([1]постпродажное_обслуживание!P163&gt;0,[1]Списки!$B$33,"")))))</f>
        <v>#REF!</v>
      </c>
      <c r="D163" s="8" t="str">
        <f>HYPERLINK([1]Списки!V164,[1]Списки!U164)</f>
        <v>Я-01-59</v>
      </c>
      <c r="E163" s="11">
        <f>IF(Таблица5[[#This Row],[номер]]="","",INDEX([1]!Таблица7[дата],MATCH([1]постпродажное_обслуживание!$D163,[1]!Таблица7[номер],0)))</f>
        <v>42747</v>
      </c>
      <c r="F163" s="11">
        <f>IF(Таблица5[[#This Row],[дата]]="","",INDEX([1]!Таблица7[покупатель],MATCH([1]постпродажное_обслуживание!D163,[1]!Таблица7[номер],0)))</f>
        <v>0</v>
      </c>
      <c r="G163" s="11" t="str">
        <f>IF(Таблица5[[#This Row],[покупатель]]="","",INDEX([1]!Таблица7[объект],MATCH([1]постпродажное_обслуживание!$D163,[1]!Таблица7[номер],0)))</f>
        <v>2-й Брагинский 7</v>
      </c>
      <c r="H163" s="13">
        <f>IF(Таблица5[[#This Row],[номер]]="","",INDEX([1]!Таблица7[стр. №],MATCH(Таблица5[[#This Row],[номер]],[1]!Таблица7[номер],0)))</f>
        <v>18</v>
      </c>
      <c r="I163" s="14">
        <f>IF(Таблица5[[#This Row],[номер]]="","",INDEX([1]!Таблица7[кв],MATCH([1]постпродажное_обслуживание!$D163,[1]!Таблица7[номер],0)))</f>
        <v>45</v>
      </c>
      <c r="J163" s="11">
        <f>IF(Таблица5[[#This Row],[квартира]]="","",INDEX([1]!Таблица7[планируемая дата исполения],MATCH([1]постпродажное_обслуживание!$D163,[1]!Таблица7[номер],0)))</f>
        <v>42757</v>
      </c>
      <c r="K163" s="14">
        <f ca="1">IF(Таблица5[[#This Row],[срок ответ]]="","",INDEX([1]!Таблица7[тек. просрочка],MATCH([1]постпродажное_обслуживание!$D163,[1]!Таблица7[номер],0)))</f>
        <v>29</v>
      </c>
      <c r="L163" s="10"/>
      <c r="M163" s="10"/>
      <c r="N163" s="10"/>
      <c r="O163" s="10"/>
      <c r="P163" s="15">
        <v>42761</v>
      </c>
      <c r="Q163" s="11"/>
    </row>
    <row r="164" spans="1:17" x14ac:dyDescent="0.25">
      <c r="A164" s="5">
        <f t="shared" si="3"/>
        <v>162</v>
      </c>
      <c r="B164" s="11"/>
      <c r="C164" s="12" t="e">
        <f>IF(#REF!&gt;0,"Перевыставлено",IF(#REF!&gt;0,[1]Списки!$B$36,IF(#REF!&gt;0,[1]Списки!$B$35,IF([1]постпродажное_обслуживание!S164&gt;0,[1]Списки!$B$34,IF([1]постпродажное_обслуживание!P164&gt;0,[1]Списки!$B$33,"")))))</f>
        <v>#REF!</v>
      </c>
      <c r="D164" s="8" t="str">
        <f>HYPERLINK([1]Списки!V165,[1]Списки!U165)</f>
        <v>Я-01-60</v>
      </c>
      <c r="E164" s="11">
        <f>IF(Таблица5[[#This Row],[номер]]="","",INDEX([1]!Таблица7[дата],MATCH([1]постпродажное_обслуживание!$D164,[1]!Таблица7[номер],0)))</f>
        <v>42747</v>
      </c>
      <c r="F164" s="11">
        <f>IF(Таблица5[[#This Row],[дата]]="","",INDEX([1]!Таблица7[покупатель],MATCH([1]постпродажное_обслуживание!D164,[1]!Таблица7[номер],0)))</f>
        <v>0</v>
      </c>
      <c r="G164" s="11" t="str">
        <f>IF(Таблица5[[#This Row],[покупатель]]="","",INDEX([1]!Таблица7[объект],MATCH([1]постпродажное_обслуживание!$D164,[1]!Таблица7[номер],0)))</f>
        <v>2-й Брагинский 7</v>
      </c>
      <c r="H164" s="13">
        <f>IF(Таблица5[[#This Row],[номер]]="","",INDEX([1]!Таблица7[стр. №],MATCH(Таблица5[[#This Row],[номер]],[1]!Таблица7[номер],0)))</f>
        <v>18</v>
      </c>
      <c r="I164" s="14">
        <f>IF(Таблица5[[#This Row],[номер]]="","",INDEX([1]!Таблица7[кв],MATCH([1]постпродажное_обслуживание!$D164,[1]!Таблица7[номер],0)))</f>
        <v>297</v>
      </c>
      <c r="J164" s="11">
        <f>IF(Таблица5[[#This Row],[квартира]]="","",INDEX([1]!Таблица7[планируемая дата исполения],MATCH([1]постпродажное_обслуживание!$D164,[1]!Таблица7[номер],0)))</f>
        <v>42757</v>
      </c>
      <c r="K164" s="14">
        <f ca="1">IF(Таблица5[[#This Row],[срок ответ]]="","",INDEX([1]!Таблица7[тек. просрочка],MATCH([1]постпродажное_обслуживание!$D164,[1]!Таблица7[номер],0)))</f>
        <v>29</v>
      </c>
      <c r="L164" s="10"/>
      <c r="M164" s="10"/>
      <c r="N164" s="10"/>
      <c r="O164" s="10"/>
      <c r="P164" s="11"/>
      <c r="Q164" s="11">
        <v>42772</v>
      </c>
    </row>
    <row r="165" spans="1:17" x14ac:dyDescent="0.25">
      <c r="A165" s="5">
        <f t="shared" si="3"/>
        <v>163</v>
      </c>
      <c r="B165" s="11"/>
      <c r="C165" s="12" t="e">
        <f>IF(#REF!&gt;0,"Перевыставлено",IF(#REF!&gt;0,[1]Списки!$B$36,IF(#REF!&gt;0,[1]Списки!$B$35,IF([1]постпродажное_обслуживание!S165&gt;0,[1]Списки!$B$34,IF([1]постпродажное_обслуживание!P165&gt;0,[1]Списки!$B$33,"")))))</f>
        <v>#REF!</v>
      </c>
      <c r="D165" s="8" t="str">
        <f>HYPERLINK([1]Списки!V166,[1]Списки!U166)</f>
        <v>Я-01-61</v>
      </c>
      <c r="E165" s="11">
        <f>IF(Таблица5[[#This Row],[номер]]="","",INDEX([1]!Таблица7[дата],MATCH([1]постпродажное_обслуживание!$D165,[1]!Таблица7[номер],0)))</f>
        <v>42748</v>
      </c>
      <c r="F165" s="11">
        <f>IF(Таблица5[[#This Row],[дата]]="","",INDEX([1]!Таблица7[покупатель],MATCH([1]постпродажное_обслуживание!D165,[1]!Таблица7[номер],0)))</f>
        <v>0</v>
      </c>
      <c r="G165" s="11" t="str">
        <f>IF(Таблица5[[#This Row],[покупатель]]="","",INDEX([1]!Таблица7[объект],MATCH([1]постпродажное_обслуживание!$D165,[1]!Таблица7[номер],0)))</f>
        <v>2-й Брагинский 8</v>
      </c>
      <c r="H165" s="13">
        <f>IF(Таблица5[[#This Row],[номер]]="","",INDEX([1]!Таблица7[стр. №],MATCH(Таблица5[[#This Row],[номер]],[1]!Таблица7[номер],0)))</f>
        <v>13</v>
      </c>
      <c r="I165" s="14">
        <f>IF(Таблица5[[#This Row],[номер]]="","",INDEX([1]!Таблица7[кв],MATCH([1]постпродажное_обслуживание!$D165,[1]!Таблица7[номер],0)))</f>
        <v>24</v>
      </c>
      <c r="J165" s="11">
        <f>IF(Таблица5[[#This Row],[квартира]]="","",INDEX([1]!Таблица7[планируемая дата исполения],MATCH([1]постпродажное_обслуживание!$D165,[1]!Таблица7[номер],0)))</f>
        <v>42758</v>
      </c>
      <c r="K165" s="14">
        <f ca="1">IF(Таблица5[[#This Row],[срок ответ]]="","",INDEX([1]!Таблица7[тек. просрочка],MATCH([1]постпродажное_обслуживание!$D165,[1]!Таблица7[номер],0)))</f>
        <v>28</v>
      </c>
      <c r="L165" s="10"/>
      <c r="M165" s="10"/>
      <c r="N165" s="10"/>
      <c r="O165" s="10"/>
      <c r="P165" s="15">
        <v>42761</v>
      </c>
      <c r="Q165" s="11"/>
    </row>
    <row r="166" spans="1:17" x14ac:dyDescent="0.25">
      <c r="A166" s="5">
        <f t="shared" si="3"/>
        <v>164</v>
      </c>
      <c r="B166" s="11"/>
      <c r="C166" s="12" t="e">
        <f>IF(#REF!&gt;0,"Перевыставлено",IF(#REF!&gt;0,[1]Списки!$B$36,IF(#REF!&gt;0,[1]Списки!$B$35,IF([1]постпродажное_обслуживание!S166&gt;0,[1]Списки!$B$34,IF([1]постпродажное_обслуживание!P166&gt;0,[1]Списки!$B$33,"")))))</f>
        <v>#REF!</v>
      </c>
      <c r="D166" s="8" t="str">
        <f>HYPERLINK([1]Списки!V167,[1]Списки!U167)</f>
        <v>Я-01-63</v>
      </c>
      <c r="E166" s="11">
        <f>IF(Таблица5[[#This Row],[номер]]="","",INDEX([1]!Таблица7[дата],MATCH([1]постпродажное_обслуживание!$D166,[1]!Таблица7[номер],0)))</f>
        <v>42748</v>
      </c>
      <c r="F166" s="11">
        <f>IF(Таблица5[[#This Row],[дата]]="","",INDEX([1]!Таблица7[покупатель],MATCH([1]постпродажное_обслуживание!D166,[1]!Таблица7[номер],0)))</f>
        <v>0</v>
      </c>
      <c r="G166" s="11" t="str">
        <f>IF(Таблица5[[#This Row],[покупатель]]="","",INDEX([1]!Таблица7[объект],MATCH([1]постпродажное_обслуживание!$D166,[1]!Таблица7[номер],0)))</f>
        <v>2-й Брагинский 7</v>
      </c>
      <c r="H166" s="13">
        <f>IF(Таблица5[[#This Row],[номер]]="","",INDEX([1]!Таблица7[стр. №],MATCH(Таблица5[[#This Row],[номер]],[1]!Таблица7[номер],0)))</f>
        <v>18</v>
      </c>
      <c r="I166" s="14">
        <f>IF(Таблица5[[#This Row],[номер]]="","",INDEX([1]!Таблица7[кв],MATCH([1]постпродажное_обслуживание!$D166,[1]!Таблица7[номер],0)))</f>
        <v>191</v>
      </c>
      <c r="J166" s="11">
        <f>IF(Таблица5[[#This Row],[квартира]]="","",INDEX([1]!Таблица7[планируемая дата исполения],MATCH([1]постпродажное_обслуживание!$D166,[1]!Таблица7[номер],0)))</f>
        <v>42758</v>
      </c>
      <c r="K166" s="14">
        <f ca="1">IF(Таблица5[[#This Row],[срок ответ]]="","",INDEX([1]!Таблица7[тек. просрочка],MATCH([1]постпродажное_обслуживание!$D166,[1]!Таблица7[номер],0)))</f>
        <v>28</v>
      </c>
      <c r="L166" s="10"/>
      <c r="M166" s="10"/>
      <c r="N166" s="10"/>
      <c r="O166" s="10"/>
      <c r="P166" s="15">
        <v>42761</v>
      </c>
      <c r="Q166" s="11"/>
    </row>
    <row r="167" spans="1:17" x14ac:dyDescent="0.25">
      <c r="A167" s="5">
        <f t="shared" si="3"/>
        <v>165</v>
      </c>
      <c r="B167" s="11" t="s">
        <v>17</v>
      </c>
      <c r="C167" s="12" t="e">
        <f>IF(#REF!&gt;0,"Перевыставлено",IF(#REF!&gt;0,[1]Списки!$B$36,IF(#REF!&gt;0,[1]Списки!$B$35,IF([1]постпродажное_обслуживание!S167&gt;0,[1]Списки!$B$34,IF([1]постпродажное_обслуживание!P167&gt;0,[1]Списки!$B$33,"")))))</f>
        <v>#REF!</v>
      </c>
      <c r="D167" s="8" t="str">
        <f>HYPERLINK([1]Списки!V168,[1]Списки!U168)</f>
        <v>Я-01-64</v>
      </c>
      <c r="E167" s="11">
        <f>IF(Таблица5[[#This Row],[номер]]="","",INDEX([1]!Таблица7[дата],MATCH([1]постпродажное_обслуживание!$D167,[1]!Таблица7[номер],0)))</f>
        <v>42748</v>
      </c>
      <c r="F167" s="11">
        <f>IF(Таблица5[[#This Row],[дата]]="","",INDEX([1]!Таблица7[покупатель],MATCH([1]постпродажное_обслуживание!D167,[1]!Таблица7[номер],0)))</f>
        <v>0</v>
      </c>
      <c r="G167" s="11" t="str">
        <f>IF(Таблица5[[#This Row],[покупатель]]="","",INDEX([1]!Таблица7[объект],MATCH([1]постпродажное_обслуживание!$D167,[1]!Таблица7[номер],0)))</f>
        <v>2-й Брагинский 7</v>
      </c>
      <c r="H167" s="13">
        <f>IF(Таблица5[[#This Row],[номер]]="","",INDEX([1]!Таблица7[стр. №],MATCH(Таблица5[[#This Row],[номер]],[1]!Таблица7[номер],0)))</f>
        <v>18</v>
      </c>
      <c r="I167" s="14">
        <f>IF(Таблица5[[#This Row],[номер]]="","",INDEX([1]!Таблица7[кв],MATCH([1]постпродажное_обслуживание!$D167,[1]!Таблица7[номер],0)))</f>
        <v>85</v>
      </c>
      <c r="J167" s="11">
        <f>IF(Таблица5[[#This Row],[квартира]]="","",INDEX([1]!Таблица7[планируемая дата исполения],MATCH([1]постпродажное_обслуживание!$D167,[1]!Таблица7[номер],0)))</f>
        <v>42758</v>
      </c>
      <c r="K167" s="14">
        <f ca="1">IF(Таблица5[[#This Row],[срок ответ]]="","",INDEX([1]!Таблица7[тек. просрочка],MATCH([1]постпродажное_обслуживание!$D167,[1]!Таблица7[номер],0)))</f>
        <v>28</v>
      </c>
      <c r="L167" s="10"/>
      <c r="M167" s="10"/>
      <c r="N167" s="10"/>
      <c r="O167" s="10"/>
      <c r="P167" s="15">
        <v>42761</v>
      </c>
      <c r="Q167" s="11"/>
    </row>
    <row r="168" spans="1:17" x14ac:dyDescent="0.25">
      <c r="A168" s="5">
        <f t="shared" si="3"/>
        <v>166</v>
      </c>
      <c r="B168" s="11"/>
      <c r="C168" s="12" t="e">
        <f>IF(#REF!&gt;0,"Перевыставлено",IF(#REF!&gt;0,[1]Списки!$B$36,IF(#REF!&gt;0,[1]Списки!$B$35,IF([1]постпродажное_обслуживание!S168&gt;0,[1]Списки!$B$34,IF([1]постпродажное_обслуживание!P168&gt;0,[1]Списки!$B$33,"")))))</f>
        <v>#REF!</v>
      </c>
      <c r="D168" s="8" t="str">
        <f>HYPERLINK([1]Списки!V169,[1]Списки!U169)</f>
        <v>Я-01-66</v>
      </c>
      <c r="E168" s="11">
        <f>IF(Таблица5[[#This Row],[номер]]="","",INDEX([1]!Таблица7[дата],MATCH([1]постпродажное_обслуживание!$D168,[1]!Таблица7[номер],0)))</f>
        <v>42751</v>
      </c>
      <c r="F168" s="11">
        <f>IF(Таблица5[[#This Row],[дата]]="","",INDEX([1]!Таблица7[покупатель],MATCH([1]постпродажное_обслуживание!D168,[1]!Таблица7[номер],0)))</f>
        <v>0</v>
      </c>
      <c r="G168" s="11" t="str">
        <f>IF(Таблица5[[#This Row],[покупатель]]="","",INDEX([1]!Таблица7[объект],MATCH([1]постпродажное_обслуживание!$D168,[1]!Таблица7[номер],0)))</f>
        <v>2-й Брагинский 7</v>
      </c>
      <c r="H168" s="13">
        <f>IF(Таблица5[[#This Row],[номер]]="","",INDEX([1]!Таблица7[стр. №],MATCH(Таблица5[[#This Row],[номер]],[1]!Таблица7[номер],0)))</f>
        <v>18</v>
      </c>
      <c r="I168" s="14">
        <f>IF(Таблица5[[#This Row],[номер]]="","",INDEX([1]!Таблица7[кв],MATCH([1]постпродажное_обслуживание!$D168,[1]!Таблица7[номер],0)))</f>
        <v>160</v>
      </c>
      <c r="J168" s="11">
        <f>IF(Таблица5[[#This Row],[квартира]]="","",INDEX([1]!Таблица7[планируемая дата исполения],MATCH([1]постпродажное_обслуживание!$D168,[1]!Таблица7[номер],0)))</f>
        <v>42761</v>
      </c>
      <c r="K168" s="14">
        <f ca="1">IF(Таблица5[[#This Row],[срок ответ]]="","",INDEX([1]!Таблица7[тек. просрочка],MATCH([1]постпродажное_обслуживание!$D168,[1]!Таблица7[номер],0)))</f>
        <v>25</v>
      </c>
      <c r="L168" s="10"/>
      <c r="M168" s="10"/>
      <c r="N168" s="10"/>
      <c r="O168" s="10"/>
      <c r="P168" s="15">
        <v>42761</v>
      </c>
      <c r="Q168" s="11"/>
    </row>
    <row r="169" spans="1:17" x14ac:dyDescent="0.25">
      <c r="A169" s="5">
        <f t="shared" si="3"/>
        <v>167</v>
      </c>
      <c r="B169" s="11"/>
      <c r="C169" s="12" t="e">
        <f>IF(#REF!&gt;0,"Перевыставлено",IF(#REF!&gt;0,[1]Списки!$B$36,IF(#REF!&gt;0,[1]Списки!$B$35,IF([1]постпродажное_обслуживание!S169&gt;0,[1]Списки!$B$34,IF([1]постпродажное_обслуживание!P169&gt;0,[1]Списки!$B$33,"")))))</f>
        <v>#REF!</v>
      </c>
      <c r="D169" s="8" t="str">
        <f>HYPERLINK([1]Списки!V170,[1]Списки!U170)</f>
        <v>Я-01-69</v>
      </c>
      <c r="E169" s="11">
        <f>IF(Таблица5[[#This Row],[номер]]="","",INDEX([1]!Таблица7[дата],MATCH([1]постпродажное_обслуживание!$D169,[1]!Таблица7[номер],0)))</f>
        <v>42751</v>
      </c>
      <c r="F169" s="11">
        <f>IF(Таблица5[[#This Row],[дата]]="","",INDEX([1]!Таблица7[покупатель],MATCH([1]постпродажное_обслуживание!D169,[1]!Таблица7[номер],0)))</f>
        <v>0</v>
      </c>
      <c r="G169" s="11" t="str">
        <f>IF(Таблица5[[#This Row],[покупатель]]="","",INDEX([1]!Таблица7[объект],MATCH([1]постпродажное_обслуживание!$D169,[1]!Таблица7[номер],0)))</f>
        <v>2-й Брагинский 7</v>
      </c>
      <c r="H169" s="13">
        <f>IF(Таблица5[[#This Row],[номер]]="","",INDEX([1]!Таблица7[стр. №],MATCH(Таблица5[[#This Row],[номер]],[1]!Таблица7[номер],0)))</f>
        <v>18</v>
      </c>
      <c r="I169" s="14">
        <f>IF(Таблица5[[#This Row],[номер]]="","",INDEX([1]!Таблица7[кв],MATCH([1]постпродажное_обслуживание!$D169,[1]!Таблица7[номер],0)))</f>
        <v>279</v>
      </c>
      <c r="J169" s="11">
        <f>IF(Таблица5[[#This Row],[квартира]]="","",INDEX([1]!Таблица7[планируемая дата исполения],MATCH([1]постпродажное_обслуживание!$D169,[1]!Таблица7[номер],0)))</f>
        <v>42761</v>
      </c>
      <c r="K169" s="14">
        <f ca="1">IF(Таблица5[[#This Row],[срок ответ]]="","",INDEX([1]!Таблица7[тек. просрочка],MATCH([1]постпродажное_обслуживание!$D169,[1]!Таблица7[номер],0)))</f>
        <v>25</v>
      </c>
      <c r="L169" s="10"/>
      <c r="M169" s="10"/>
      <c r="N169" s="10"/>
      <c r="O169" s="10"/>
      <c r="P169" s="15">
        <v>42765</v>
      </c>
      <c r="Q169" s="11"/>
    </row>
    <row r="170" spans="1:17" x14ac:dyDescent="0.25">
      <c r="A170" s="5">
        <f t="shared" si="3"/>
        <v>168</v>
      </c>
      <c r="B170" s="11"/>
      <c r="C170" s="12" t="e">
        <f>IF(#REF!&gt;0,"Перевыставлено",IF(#REF!&gt;0,[1]Списки!$B$36,IF(#REF!&gt;0,[1]Списки!$B$35,IF([1]постпродажное_обслуживание!S170&gt;0,[1]Списки!$B$34,IF([1]постпродажное_обслуживание!P170&gt;0,[1]Списки!$B$33,"")))))</f>
        <v>#REF!</v>
      </c>
      <c r="D170" s="8" t="str">
        <f>HYPERLINK([1]Списки!V171,[1]Списки!U171)</f>
        <v>Я-01-70</v>
      </c>
      <c r="E170" s="11">
        <f>IF(Таблица5[[#This Row],[номер]]="","",INDEX([1]!Таблица7[дата],MATCH([1]постпродажное_обслуживание!$D170,[1]!Таблица7[номер],0)))</f>
        <v>42751</v>
      </c>
      <c r="F170" s="11">
        <f>IF(Таблица5[[#This Row],[дата]]="","",INDEX([1]!Таблица7[покупатель],MATCH([1]постпродажное_обслуживание!D170,[1]!Таблица7[номер],0)))</f>
        <v>0</v>
      </c>
      <c r="G170" s="11" t="str">
        <f>IF(Таблица5[[#This Row],[покупатель]]="","",INDEX([1]!Таблица7[объект],MATCH([1]постпродажное_обслуживание!$D170,[1]!Таблица7[номер],0)))</f>
        <v>2-й Брагинский 10</v>
      </c>
      <c r="H170" s="13">
        <f>IF(Таблица5[[#This Row],[номер]]="","",INDEX([1]!Таблица7[стр. №],MATCH(Таблица5[[#This Row],[номер]],[1]!Таблица7[номер],0)))</f>
        <v>12</v>
      </c>
      <c r="I170" s="14">
        <f>IF(Таблица5[[#This Row],[номер]]="","",INDEX([1]!Таблица7[кв],MATCH([1]постпродажное_обслуживание!$D170,[1]!Таблица7[номер],0)))</f>
        <v>160</v>
      </c>
      <c r="J170" s="11">
        <f>IF(Таблица5[[#This Row],[квартира]]="","",INDEX([1]!Таблица7[планируемая дата исполения],MATCH([1]постпродажное_обслуживание!$D170,[1]!Таблица7[номер],0)))</f>
        <v>42761</v>
      </c>
      <c r="K170" s="14">
        <f ca="1">IF(Таблица5[[#This Row],[срок ответ]]="","",INDEX([1]!Таблица7[тек. просрочка],MATCH([1]постпродажное_обслуживание!$D170,[1]!Таблица7[номер],0)))</f>
        <v>25</v>
      </c>
      <c r="L170" s="10"/>
      <c r="M170" s="10"/>
      <c r="N170" s="10"/>
      <c r="O170" s="10"/>
      <c r="P170" s="15">
        <v>42766</v>
      </c>
      <c r="Q170" s="11"/>
    </row>
    <row r="171" spans="1:17" x14ac:dyDescent="0.25">
      <c r="A171" s="5">
        <f t="shared" si="3"/>
        <v>169</v>
      </c>
      <c r="B171" s="11"/>
      <c r="C171" s="12" t="e">
        <f>IF(#REF!&gt;0,"Перевыставлено",IF(#REF!&gt;0,[1]Списки!$B$36,IF(#REF!&gt;0,[1]Списки!$B$35,IF([1]постпродажное_обслуживание!S171&gt;0,[1]Списки!$B$34,IF([1]постпродажное_обслуживание!P171&gt;0,[1]Списки!$B$33,"")))))</f>
        <v>#REF!</v>
      </c>
      <c r="D171" s="8" t="str">
        <f>HYPERLINK([1]Списки!V172,[1]Списки!U172)</f>
        <v>Я-01-71</v>
      </c>
      <c r="E171" s="11">
        <f>IF(Таблица5[[#This Row],[номер]]="","",INDEX([1]!Таблица7[дата],MATCH([1]постпродажное_обслуживание!$D171,[1]!Таблица7[номер],0)))</f>
        <v>42751</v>
      </c>
      <c r="F171" s="11">
        <f>IF(Таблица5[[#This Row],[дата]]="","",INDEX([1]!Таблица7[покупатель],MATCH([1]постпродажное_обслуживание!D171,[1]!Таблица7[номер],0)))</f>
        <v>0</v>
      </c>
      <c r="G171" s="11" t="str">
        <f>IF(Таблица5[[#This Row],[покупатель]]="","",INDEX([1]!Таблица7[объект],MATCH([1]постпродажное_обслуживание!$D171,[1]!Таблица7[номер],0)))</f>
        <v>2-й Брагинский 10</v>
      </c>
      <c r="H171" s="13">
        <f>IF(Таблица5[[#This Row],[номер]]="","",INDEX([1]!Таблица7[стр. №],MATCH(Таблица5[[#This Row],[номер]],[1]!Таблица7[номер],0)))</f>
        <v>12</v>
      </c>
      <c r="I171" s="14">
        <f>IF(Таблица5[[#This Row],[номер]]="","",INDEX([1]!Таблица7[кв],MATCH([1]постпродажное_обслуживание!$D171,[1]!Таблица7[номер],0)))</f>
        <v>80</v>
      </c>
      <c r="J171" s="11">
        <f>IF(Таблица5[[#This Row],[квартира]]="","",INDEX([1]!Таблица7[планируемая дата исполения],MATCH([1]постпродажное_обслуживание!$D171,[1]!Таблица7[номер],0)))</f>
        <v>42761</v>
      </c>
      <c r="K171" s="14">
        <f ca="1">IF(Таблица5[[#This Row],[срок ответ]]="","",INDEX([1]!Таблица7[тек. просрочка],MATCH([1]постпродажное_обслуживание!$D171,[1]!Таблица7[номер],0)))</f>
        <v>25</v>
      </c>
      <c r="L171" s="10"/>
      <c r="M171" s="10"/>
      <c r="N171" s="10"/>
      <c r="O171" s="10"/>
      <c r="P171" s="15">
        <v>42766</v>
      </c>
      <c r="Q171" s="11"/>
    </row>
    <row r="172" spans="1:17" x14ac:dyDescent="0.25">
      <c r="A172" s="5">
        <f t="shared" si="3"/>
        <v>170</v>
      </c>
      <c r="B172" s="11"/>
      <c r="C172" s="12" t="e">
        <f>IF(#REF!&gt;0,"Перевыставлено",IF(#REF!&gt;0,[1]Списки!$B$36,IF(#REF!&gt;0,[1]Списки!$B$35,IF([1]постпродажное_обслуживание!S172&gt;0,[1]Списки!$B$34,IF([1]постпродажное_обслуживание!P172&gt;0,[1]Списки!$B$33,"")))))</f>
        <v>#REF!</v>
      </c>
      <c r="D172" s="8" t="str">
        <f>HYPERLINK([1]Списки!V173,[1]Списки!U173)</f>
        <v>Я-01-72</v>
      </c>
      <c r="E172" s="11">
        <f>IF(Таблица5[[#This Row],[номер]]="","",INDEX([1]!Таблица7[дата],MATCH([1]постпродажное_обслуживание!$D172,[1]!Таблица7[номер],0)))</f>
        <v>42751</v>
      </c>
      <c r="F172" s="11">
        <f>IF(Таблица5[[#This Row],[дата]]="","",INDEX([1]!Таблица7[покупатель],MATCH([1]постпродажное_обслуживание!D172,[1]!Таблица7[номер],0)))</f>
        <v>0</v>
      </c>
      <c r="G172" s="11" t="str">
        <f>IF(Таблица5[[#This Row],[покупатель]]="","",INDEX([1]!Таблица7[объект],MATCH([1]постпродажное_обслуживание!$D172,[1]!Таблица7[номер],0)))</f>
        <v>2-й Брагинский 10</v>
      </c>
      <c r="H172" s="13">
        <f>IF(Таблица5[[#This Row],[номер]]="","",INDEX([1]!Таблица7[стр. №],MATCH(Таблица5[[#This Row],[номер]],[1]!Таблица7[номер],0)))</f>
        <v>12</v>
      </c>
      <c r="I172" s="14">
        <f>IF(Таблица5[[#This Row],[номер]]="","",INDEX([1]!Таблица7[кв],MATCH([1]постпродажное_обслуживание!$D172,[1]!Таблица7[номер],0)))</f>
        <v>110</v>
      </c>
      <c r="J172" s="11">
        <f>IF(Таблица5[[#This Row],[квартира]]="","",INDEX([1]!Таблица7[планируемая дата исполения],MATCH([1]постпродажное_обслуживание!$D172,[1]!Таблица7[номер],0)))</f>
        <v>42761</v>
      </c>
      <c r="K172" s="14">
        <f ca="1">IF(Таблица5[[#This Row],[срок ответ]]="","",INDEX([1]!Таблица7[тек. просрочка],MATCH([1]постпродажное_обслуживание!$D172,[1]!Таблица7[номер],0)))</f>
        <v>25</v>
      </c>
      <c r="L172" s="10"/>
      <c r="M172" s="10"/>
      <c r="N172" s="10"/>
      <c r="O172" s="10"/>
      <c r="P172" s="15">
        <v>42766</v>
      </c>
      <c r="Q172" s="11"/>
    </row>
    <row r="173" spans="1:17" x14ac:dyDescent="0.25">
      <c r="A173" s="5">
        <f t="shared" si="3"/>
        <v>171</v>
      </c>
      <c r="B173" s="11"/>
      <c r="C173" s="12" t="e">
        <f>IF(#REF!&gt;0,"Перевыставлено",IF(#REF!&gt;0,[1]Списки!$B$36,IF(#REF!&gt;0,[1]Списки!$B$35,IF([1]постпродажное_обслуживание!S173&gt;0,[1]Списки!$B$34,IF([1]постпродажное_обслуживание!P173&gt;0,[1]Списки!$B$33,"")))))</f>
        <v>#REF!</v>
      </c>
      <c r="D173" s="8" t="str">
        <f>HYPERLINK([1]Списки!V174,[1]Списки!U174)</f>
        <v>Я-01-73</v>
      </c>
      <c r="E173" s="11">
        <f>IF(Таблица5[[#This Row],[номер]]="","",INDEX([1]!Таблица7[дата],MATCH([1]постпродажное_обслуживание!$D173,[1]!Таблица7[номер],0)))</f>
        <v>42751</v>
      </c>
      <c r="F173" s="11">
        <f>IF(Таблица5[[#This Row],[дата]]="","",INDEX([1]!Таблица7[покупатель],MATCH([1]постпродажное_обслуживание!D173,[1]!Таблица7[номер],0)))</f>
        <v>0</v>
      </c>
      <c r="G173" s="11" t="str">
        <f>IF(Таблица5[[#This Row],[покупатель]]="","",INDEX([1]!Таблица7[объект],MATCH([1]постпродажное_обслуживание!$D173,[1]!Таблица7[номер],0)))</f>
        <v>2-й Брагинский 10</v>
      </c>
      <c r="H173" s="13">
        <f>IF(Таблица5[[#This Row],[номер]]="","",INDEX([1]!Таблица7[стр. №],MATCH(Таблица5[[#This Row],[номер]],[1]!Таблица7[номер],0)))</f>
        <v>12</v>
      </c>
      <c r="I173" s="14">
        <f>IF(Таблица5[[#This Row],[номер]]="","",INDEX([1]!Таблица7[кв],MATCH([1]постпродажное_обслуживание!$D173,[1]!Таблица7[номер],0)))</f>
        <v>272</v>
      </c>
      <c r="J173" s="11">
        <f>IF(Таблица5[[#This Row],[квартира]]="","",INDEX([1]!Таблица7[планируемая дата исполения],MATCH([1]постпродажное_обслуживание!$D173,[1]!Таблица7[номер],0)))</f>
        <v>42761</v>
      </c>
      <c r="K173" s="14">
        <f ca="1">IF(Таблица5[[#This Row],[срок ответ]]="","",INDEX([1]!Таблица7[тек. просрочка],MATCH([1]постпродажное_обслуживание!$D173,[1]!Таблица7[номер],0)))</f>
        <v>25</v>
      </c>
      <c r="L173" s="10"/>
      <c r="M173" s="10"/>
      <c r="N173" s="10"/>
      <c r="O173" s="10"/>
      <c r="P173" s="15">
        <v>42761</v>
      </c>
      <c r="Q173" s="11"/>
    </row>
    <row r="174" spans="1:17" x14ac:dyDescent="0.25">
      <c r="A174" s="5">
        <f t="shared" si="3"/>
        <v>172</v>
      </c>
      <c r="B174" s="11" t="s">
        <v>17</v>
      </c>
      <c r="C174" s="12" t="e">
        <f>IF(#REF!&gt;0,"Перевыставлено",IF(#REF!&gt;0,[1]Списки!$B$36,IF(#REF!&gt;0,[1]Списки!$B$35,IF([1]постпродажное_обслуживание!S174&gt;0,[1]Списки!$B$34,IF([1]постпродажное_обслуживание!P174&gt;0,[1]Списки!$B$33,"")))))</f>
        <v>#REF!</v>
      </c>
      <c r="D174" s="8" t="str">
        <f>HYPERLINK([1]Списки!V175,[1]Списки!U175)</f>
        <v>Я-01-74</v>
      </c>
      <c r="E174" s="11">
        <f>IF(Таблица5[[#This Row],[номер]]="","",INDEX([1]!Таблица7[дата],MATCH([1]постпродажное_обслуживание!$D174,[1]!Таблица7[номер],0)))</f>
        <v>42751</v>
      </c>
      <c r="F174" s="11">
        <f>IF(Таблица5[[#This Row],[дата]]="","",INDEX([1]!Таблица7[покупатель],MATCH([1]постпродажное_обслуживание!D174,[1]!Таблица7[номер],0)))</f>
        <v>0</v>
      </c>
      <c r="G174" s="11" t="str">
        <f>IF(Таблица5[[#This Row],[покупатель]]="","",INDEX([1]!Таблица7[объект],MATCH([1]постпродажное_обслуживание!$D174,[1]!Таблица7[номер],0)))</f>
        <v>2-й Брагинский 7</v>
      </c>
      <c r="H174" s="13">
        <f>IF(Таблица5[[#This Row],[номер]]="","",INDEX([1]!Таблица7[стр. №],MATCH(Таблица5[[#This Row],[номер]],[1]!Таблица7[номер],0)))</f>
        <v>18</v>
      </c>
      <c r="I174" s="14">
        <f>IF(Таблица5[[#This Row],[номер]]="","",INDEX([1]!Таблица7[кв],MATCH([1]постпродажное_обслуживание!$D174,[1]!Таблица7[номер],0)))</f>
        <v>132</v>
      </c>
      <c r="J174" s="11">
        <f>IF(Таблица5[[#This Row],[квартира]]="","",INDEX([1]!Таблица7[планируемая дата исполения],MATCH([1]постпродажное_обслуживание!$D174,[1]!Таблица7[номер],0)))</f>
        <v>42761</v>
      </c>
      <c r="K174" s="14">
        <f ca="1">IF(Таблица5[[#This Row],[срок ответ]]="","",INDEX([1]!Таблица7[тек. просрочка],MATCH([1]постпродажное_обслуживание!$D174,[1]!Таблица7[номер],0)))</f>
        <v>25</v>
      </c>
      <c r="L174" s="10"/>
      <c r="M174" s="10"/>
      <c r="N174" s="10"/>
      <c r="O174" s="10"/>
      <c r="P174" s="15">
        <v>42761</v>
      </c>
      <c r="Q174" s="11"/>
    </row>
    <row r="175" spans="1:17" x14ac:dyDescent="0.25">
      <c r="A175" s="5">
        <f t="shared" si="3"/>
        <v>173</v>
      </c>
      <c r="B175" s="11"/>
      <c r="C175" s="12" t="e">
        <f>IF(#REF!&gt;0,"Перевыставлено",IF(#REF!&gt;0,[1]Списки!$B$36,IF(#REF!&gt;0,[1]Списки!$B$35,IF([1]постпродажное_обслуживание!S175&gt;0,[1]Списки!$B$34,IF([1]постпродажное_обслуживание!P175&gt;0,[1]Списки!$B$33,"")))))</f>
        <v>#REF!</v>
      </c>
      <c r="D175" s="8" t="str">
        <f>HYPERLINK([1]Списки!V176,[1]Списки!U176)</f>
        <v>Я-01-75</v>
      </c>
      <c r="E175" s="11">
        <f>IF(Таблица5[[#This Row],[номер]]="","",INDEX([1]!Таблица7[дата],MATCH([1]постпродажное_обслуживание!$D175,[1]!Таблица7[номер],0)))</f>
        <v>42751</v>
      </c>
      <c r="F175" s="11">
        <f>IF(Таблица5[[#This Row],[дата]]="","",INDEX([1]!Таблица7[покупатель],MATCH([1]постпродажное_обслуживание!D175,[1]!Таблица7[номер],0)))</f>
        <v>0</v>
      </c>
      <c r="G175" s="11" t="str">
        <f>IF(Таблица5[[#This Row],[покупатель]]="","",INDEX([1]!Таблица7[объект],MATCH([1]постпродажное_обслуживание!$D175,[1]!Таблица7[номер],0)))</f>
        <v>2-й Брагинский 7</v>
      </c>
      <c r="H175" s="13">
        <f>IF(Таблица5[[#This Row],[номер]]="","",INDEX([1]!Таблица7[стр. №],MATCH(Таблица5[[#This Row],[номер]],[1]!Таблица7[номер],0)))</f>
        <v>18</v>
      </c>
      <c r="I175" s="14">
        <f>IF(Таблица5[[#This Row],[номер]]="","",INDEX([1]!Таблица7[кв],MATCH([1]постпродажное_обслуживание!$D175,[1]!Таблица7[номер],0)))</f>
        <v>172</v>
      </c>
      <c r="J175" s="11">
        <f>IF(Таблица5[[#This Row],[квартира]]="","",INDEX([1]!Таблица7[планируемая дата исполения],MATCH([1]постпродажное_обслуживание!$D175,[1]!Таблица7[номер],0)))</f>
        <v>42761</v>
      </c>
      <c r="K175" s="14">
        <f ca="1">IF(Таблица5[[#This Row],[срок ответ]]="","",INDEX([1]!Таблица7[тек. просрочка],MATCH([1]постпродажное_обслуживание!$D175,[1]!Таблица7[номер],0)))</f>
        <v>25</v>
      </c>
      <c r="L175" s="10"/>
      <c r="M175" s="10"/>
      <c r="N175" s="10"/>
      <c r="O175" s="10"/>
      <c r="P175" s="15">
        <v>42761</v>
      </c>
      <c r="Q175" s="11"/>
    </row>
    <row r="176" spans="1:17" x14ac:dyDescent="0.25">
      <c r="A176" s="5">
        <f t="shared" si="3"/>
        <v>174</v>
      </c>
      <c r="B176" s="11"/>
      <c r="C176" s="12" t="e">
        <f>IF(#REF!&gt;0,"Перевыставлено",IF(#REF!&gt;0,[1]Списки!$B$36,IF(#REF!&gt;0,[1]Списки!$B$35,IF([1]постпродажное_обслуживание!S176&gt;0,[1]Списки!$B$34,IF([1]постпродажное_обслуживание!P176&gt;0,[1]Списки!$B$33,"")))))</f>
        <v>#REF!</v>
      </c>
      <c r="D176" s="8" t="str">
        <f>HYPERLINK([1]Списки!V177,[1]Списки!U177)</f>
        <v>Я-01-76</v>
      </c>
      <c r="E176" s="11">
        <f>IF(Таблица5[[#This Row],[номер]]="","",INDEX([1]!Таблица7[дата],MATCH([1]постпродажное_обслуживание!$D176,[1]!Таблица7[номер],0)))</f>
        <v>42751</v>
      </c>
      <c r="F176" s="11">
        <f>IF(Таблица5[[#This Row],[дата]]="","",INDEX([1]!Таблица7[покупатель],MATCH([1]постпродажное_обслуживание!D176,[1]!Таблица7[номер],0)))</f>
        <v>0</v>
      </c>
      <c r="G176" s="11" t="str">
        <f>IF(Таблица5[[#This Row],[покупатель]]="","",INDEX([1]!Таблица7[объект],MATCH([1]постпродажное_обслуживание!$D176,[1]!Таблица7[номер],0)))</f>
        <v>2-й Брагинский 7</v>
      </c>
      <c r="H176" s="13">
        <f>IF(Таблица5[[#This Row],[номер]]="","",INDEX([1]!Таблица7[стр. №],MATCH(Таблица5[[#This Row],[номер]],[1]!Таблица7[номер],0)))</f>
        <v>18</v>
      </c>
      <c r="I176" s="14">
        <f>IF(Таблица5[[#This Row],[номер]]="","",INDEX([1]!Таблица7[кв],MATCH([1]постпродажное_обслуживание!$D176,[1]!Таблица7[номер],0)))</f>
        <v>262</v>
      </c>
      <c r="J176" s="11">
        <f>IF(Таблица5[[#This Row],[квартира]]="","",INDEX([1]!Таблица7[планируемая дата исполения],MATCH([1]постпродажное_обслуживание!$D176,[1]!Таблица7[номер],0)))</f>
        <v>42761</v>
      </c>
      <c r="K176" s="14">
        <f ca="1">IF(Таблица5[[#This Row],[срок ответ]]="","",INDEX([1]!Таблица7[тек. просрочка],MATCH([1]постпродажное_обслуживание!$D176,[1]!Таблица7[номер],0)))</f>
        <v>25</v>
      </c>
      <c r="L176" s="10"/>
      <c r="M176" s="10"/>
      <c r="N176" s="10"/>
      <c r="O176" s="10"/>
      <c r="P176" s="15">
        <v>42761</v>
      </c>
      <c r="Q176" s="11"/>
    </row>
    <row r="177" spans="1:17" x14ac:dyDescent="0.25">
      <c r="A177" s="5">
        <f t="shared" si="3"/>
        <v>175</v>
      </c>
      <c r="B177" s="11"/>
      <c r="C177" s="12" t="e">
        <f>IF(#REF!&gt;0,"Перевыставлено",IF(#REF!&gt;0,[1]Списки!$B$36,IF(#REF!&gt;0,[1]Списки!$B$35,IF([1]постпродажное_обслуживание!S177&gt;0,[1]Списки!$B$34,IF([1]постпродажное_обслуживание!P177&gt;0,[1]Списки!$B$33,"")))))</f>
        <v>#REF!</v>
      </c>
      <c r="D177" s="8" t="str">
        <f>HYPERLINK([1]Списки!V178,[1]Списки!U178)</f>
        <v>Я-01-79</v>
      </c>
      <c r="E177" s="11">
        <f>IF(Таблица5[[#This Row],[номер]]="","",INDEX([1]!Таблица7[дата],MATCH([1]постпродажное_обслуживание!$D177,[1]!Таблица7[номер],0)))</f>
        <v>42752</v>
      </c>
      <c r="F177" s="11">
        <f>IF(Таблица5[[#This Row],[дата]]="","",INDEX([1]!Таблица7[покупатель],MATCH([1]постпродажное_обслуживание!D177,[1]!Таблица7[номер],0)))</f>
        <v>0</v>
      </c>
      <c r="G177" s="11" t="str">
        <f>IF(Таблица5[[#This Row],[покупатель]]="","",INDEX([1]!Таблица7[объект],MATCH([1]постпродажное_обслуживание!$D177,[1]!Таблица7[номер],0)))</f>
        <v>2-й Брагинский 7</v>
      </c>
      <c r="H177" s="13">
        <f>IF(Таблица5[[#This Row],[номер]]="","",INDEX([1]!Таблица7[стр. №],MATCH(Таблица5[[#This Row],[номер]],[1]!Таблица7[номер],0)))</f>
        <v>18</v>
      </c>
      <c r="I177" s="14">
        <f>IF(Таблица5[[#This Row],[номер]]="","",INDEX([1]!Таблица7[кв],MATCH([1]постпродажное_обслуживание!$D177,[1]!Таблица7[номер],0)))</f>
        <v>5</v>
      </c>
      <c r="J177" s="11">
        <f>IF(Таблица5[[#This Row],[квартира]]="","",INDEX([1]!Таблица7[планируемая дата исполения],MATCH([1]постпродажное_обслуживание!$D177,[1]!Таблица7[номер],0)))</f>
        <v>42762</v>
      </c>
      <c r="K177" s="14">
        <f ca="1">IF(Таблица5[[#This Row],[срок ответ]]="","",INDEX([1]!Таблица7[тек. просрочка],MATCH([1]постпродажное_обслуживание!$D177,[1]!Таблица7[номер],0)))</f>
        <v>24</v>
      </c>
      <c r="L177" s="10"/>
      <c r="M177" s="10"/>
      <c r="N177" s="10"/>
      <c r="O177" s="10"/>
      <c r="P177" s="15">
        <v>42761</v>
      </c>
      <c r="Q177" s="11"/>
    </row>
    <row r="178" spans="1:17" x14ac:dyDescent="0.25">
      <c r="A178" s="5">
        <f t="shared" si="3"/>
        <v>176</v>
      </c>
      <c r="B178" s="11"/>
      <c r="C178" s="12" t="e">
        <f>IF(#REF!&gt;0,"Перевыставлено",IF(#REF!&gt;0,[1]Списки!$B$36,IF(#REF!&gt;0,[1]Списки!$B$35,IF([1]постпродажное_обслуживание!S178&gt;0,[1]Списки!$B$34,IF([1]постпродажное_обслуживание!P178&gt;0,[1]Списки!$B$33,"")))))</f>
        <v>#REF!</v>
      </c>
      <c r="D178" s="8" t="str">
        <f>HYPERLINK([1]Списки!V179,[1]Списки!U179)</f>
        <v>Я-01-78</v>
      </c>
      <c r="E178" s="11">
        <f>IF(Таблица5[[#This Row],[номер]]="","",INDEX([1]!Таблица7[дата],MATCH([1]постпродажное_обслуживание!$D178,[1]!Таблица7[номер],0)))</f>
        <v>42752</v>
      </c>
      <c r="F178" s="11">
        <f>IF(Таблица5[[#This Row],[дата]]="","",INDEX([1]!Таблица7[покупатель],MATCH([1]постпродажное_обслуживание!D178,[1]!Таблица7[номер],0)))</f>
        <v>0</v>
      </c>
      <c r="G178" s="11" t="str">
        <f>IF(Таблица5[[#This Row],[покупатель]]="","",INDEX([1]!Таблица7[объект],MATCH([1]постпродажное_обслуживание!$D178,[1]!Таблица7[номер],0)))</f>
        <v>2-й Брагинский 7</v>
      </c>
      <c r="H178" s="13">
        <f>IF(Таблица5[[#This Row],[номер]]="","",INDEX([1]!Таблица7[стр. №],MATCH(Таблица5[[#This Row],[номер]],[1]!Таблица7[номер],0)))</f>
        <v>18</v>
      </c>
      <c r="I178" s="14">
        <f>IF(Таблица5[[#This Row],[номер]]="","",INDEX([1]!Таблица7[кв],MATCH([1]постпродажное_обслуживание!$D178,[1]!Таблица7[номер],0)))</f>
        <v>254</v>
      </c>
      <c r="J178" s="11">
        <f>IF(Таблица5[[#This Row],[квартира]]="","",INDEX([1]!Таблица7[планируемая дата исполения],MATCH([1]постпродажное_обслуживание!$D178,[1]!Таблица7[номер],0)))</f>
        <v>42762</v>
      </c>
      <c r="K178" s="14">
        <f ca="1">IF(Таблица5[[#This Row],[срок ответ]]="","",INDEX([1]!Таблица7[тек. просрочка],MATCH([1]постпродажное_обслуживание!$D178,[1]!Таблица7[номер],0)))</f>
        <v>24</v>
      </c>
      <c r="L178" s="10"/>
      <c r="M178" s="10"/>
      <c r="N178" s="10"/>
      <c r="O178" s="10"/>
      <c r="P178" s="15">
        <v>42761</v>
      </c>
      <c r="Q178" s="11"/>
    </row>
    <row r="179" spans="1:17" x14ac:dyDescent="0.25">
      <c r="A179" s="5">
        <f t="shared" si="3"/>
        <v>177</v>
      </c>
      <c r="B179" s="11" t="s">
        <v>17</v>
      </c>
      <c r="C179" s="12" t="e">
        <f>IF(#REF!&gt;0,"Перевыставлено",IF(#REF!&gt;0,[1]Списки!$B$36,IF(#REF!&gt;0,[1]Списки!$B$35,IF([1]постпродажное_обслуживание!S179&gt;0,[1]Списки!$B$34,IF([1]постпродажное_обслуживание!P179&gt;0,[1]Списки!$B$33,"")))))</f>
        <v>#REF!</v>
      </c>
      <c r="D179" s="8" t="str">
        <f>HYPERLINK([1]Списки!V180,[1]Списки!U180)</f>
        <v>Я-01-77</v>
      </c>
      <c r="E179" s="11">
        <f>IF(Таблица5[[#This Row],[номер]]="","",INDEX([1]!Таблица7[дата],MATCH([1]постпродажное_обслуживание!$D179,[1]!Таблица7[номер],0)))</f>
        <v>42752</v>
      </c>
      <c r="F179" s="11">
        <f>IF(Таблица5[[#This Row],[дата]]="","",INDEX([1]!Таблица7[покупатель],MATCH([1]постпродажное_обслуживание!D179,[1]!Таблица7[номер],0)))</f>
        <v>0</v>
      </c>
      <c r="G179" s="11" t="str">
        <f>IF(Таблица5[[#This Row],[покупатель]]="","",INDEX([1]!Таблица7[объект],MATCH([1]постпродажное_обслуживание!$D179,[1]!Таблица7[номер],0)))</f>
        <v>2-й Брагинский 7</v>
      </c>
      <c r="H179" s="13">
        <f>IF(Таблица5[[#This Row],[номер]]="","",INDEX([1]!Таблица7[стр. №],MATCH(Таблица5[[#This Row],[номер]],[1]!Таблица7[номер],0)))</f>
        <v>18</v>
      </c>
      <c r="I179" s="14">
        <f>IF(Таблица5[[#This Row],[номер]]="","",INDEX([1]!Таблица7[кв],MATCH([1]постпродажное_обслуживание!$D179,[1]!Таблица7[номер],0)))</f>
        <v>26</v>
      </c>
      <c r="J179" s="11">
        <f>IF(Таблица5[[#This Row],[квартира]]="","",INDEX([1]!Таблица7[планируемая дата исполения],MATCH([1]постпродажное_обслуживание!$D179,[1]!Таблица7[номер],0)))</f>
        <v>42762</v>
      </c>
      <c r="K179" s="14">
        <f ca="1">IF(Таблица5[[#This Row],[срок ответ]]="","",INDEX([1]!Таблица7[тек. просрочка],MATCH([1]постпродажное_обслуживание!$D179,[1]!Таблица7[номер],0)))</f>
        <v>24</v>
      </c>
      <c r="L179" s="10"/>
      <c r="M179" s="10"/>
      <c r="N179" s="10"/>
      <c r="O179" s="10"/>
      <c r="P179" s="15">
        <v>42761</v>
      </c>
      <c r="Q179" s="11"/>
    </row>
    <row r="180" spans="1:17" x14ac:dyDescent="0.25">
      <c r="A180" s="5">
        <f t="shared" si="3"/>
        <v>178</v>
      </c>
      <c r="B180" s="11"/>
      <c r="C180" s="12" t="e">
        <f>IF(#REF!&gt;0,"Перевыставлено",IF(#REF!&gt;0,[1]Списки!$B$36,IF(#REF!&gt;0,[1]Списки!$B$35,IF([1]постпродажное_обслуживание!S180&gt;0,[1]Списки!$B$34,IF([1]постпродажное_обслуживание!P180&gt;0,[1]Списки!$B$33,"")))))</f>
        <v>#REF!</v>
      </c>
      <c r="D180" s="8" t="str">
        <f>HYPERLINK([1]Списки!V181,[1]Списки!U181)</f>
        <v>Я-01-85</v>
      </c>
      <c r="E180" s="11">
        <f>IF(Таблица5[[#This Row],[номер]]="","",INDEX([1]!Таблица7[дата],MATCH([1]постпродажное_обслуживание!$D180,[1]!Таблица7[номер],0)))</f>
        <v>42754</v>
      </c>
      <c r="F180" s="11">
        <f>IF(Таблица5[[#This Row],[дата]]="","",INDEX([1]!Таблица7[покупатель],MATCH([1]постпродажное_обслуживание!D180,[1]!Таблица7[номер],0)))</f>
        <v>0</v>
      </c>
      <c r="G180" s="11" t="str">
        <f>IF(Таблица5[[#This Row],[покупатель]]="","",INDEX([1]!Таблица7[объект],MATCH([1]постпродажное_обслуживание!$D180,[1]!Таблица7[номер],0)))</f>
        <v>2-й Брагинский 7</v>
      </c>
      <c r="H180" s="13">
        <f>IF(Таблица5[[#This Row],[номер]]="","",INDEX([1]!Таблица7[стр. №],MATCH(Таблица5[[#This Row],[номер]],[1]!Таблица7[номер],0)))</f>
        <v>18</v>
      </c>
      <c r="I180" s="14">
        <f>IF(Таблица5[[#This Row],[номер]]="","",INDEX([1]!Таблица7[кв],MATCH([1]постпродажное_обслуживание!$D180,[1]!Таблица7[номер],0)))</f>
        <v>72</v>
      </c>
      <c r="J180" s="11">
        <f>IF(Таблица5[[#This Row],[квартира]]="","",INDEX([1]!Таблица7[планируемая дата исполения],MATCH([1]постпродажное_обслуживание!$D180,[1]!Таблица7[номер],0)))</f>
        <v>42764</v>
      </c>
      <c r="K180" s="14">
        <f ca="1">IF(Таблица5[[#This Row],[срок ответ]]="","",INDEX([1]!Таблица7[тек. просрочка],MATCH([1]постпродажное_обслуживание!$D180,[1]!Таблица7[номер],0)))</f>
        <v>22</v>
      </c>
      <c r="L180" s="10"/>
      <c r="M180" s="10"/>
      <c r="N180" s="10"/>
      <c r="O180" s="10"/>
      <c r="P180" s="15">
        <v>42766</v>
      </c>
      <c r="Q180" s="11"/>
    </row>
    <row r="181" spans="1:17" x14ac:dyDescent="0.25">
      <c r="A181" s="5">
        <f t="shared" si="3"/>
        <v>179</v>
      </c>
      <c r="B181" s="11"/>
      <c r="C181" s="12" t="e">
        <f>IF(#REF!&gt;0,"Перевыставлено",IF(#REF!&gt;0,[1]Списки!$B$36,IF(#REF!&gt;0,[1]Списки!$B$35,IF([1]постпродажное_обслуживание!S181&gt;0,[1]Списки!$B$34,IF([1]постпродажное_обслуживание!P181&gt;0,[1]Списки!$B$33,"")))))</f>
        <v>#REF!</v>
      </c>
      <c r="D181" s="8" t="str">
        <f>HYPERLINK([1]Списки!V182,[1]Списки!U182)</f>
        <v>Я-01-84</v>
      </c>
      <c r="E181" s="11">
        <f>IF(Таблица5[[#This Row],[номер]]="","",INDEX([1]!Таблица7[дата],MATCH([1]постпродажное_обслуживание!$D181,[1]!Таблица7[номер],0)))</f>
        <v>42754</v>
      </c>
      <c r="F181" s="11">
        <f>IF(Таблица5[[#This Row],[дата]]="","",INDEX([1]!Таблица7[покупатель],MATCH([1]постпродажное_обслуживание!D181,[1]!Таблица7[номер],0)))</f>
        <v>0</v>
      </c>
      <c r="G181" s="11" t="str">
        <f>IF(Таблица5[[#This Row],[покупатель]]="","",INDEX([1]!Таблица7[объект],MATCH([1]постпродажное_обслуживание!$D181,[1]!Таблица7[номер],0)))</f>
        <v>2-й Брагинский 10</v>
      </c>
      <c r="H181" s="13">
        <f>IF(Таблица5[[#This Row],[номер]]="","",INDEX([1]!Таблица7[стр. №],MATCH(Таблица5[[#This Row],[номер]],[1]!Таблица7[номер],0)))</f>
        <v>12</v>
      </c>
      <c r="I181" s="14">
        <f>IF(Таблица5[[#This Row],[номер]]="","",INDEX([1]!Таблица7[кв],MATCH([1]постпродажное_обслуживание!$D181,[1]!Таблица7[номер],0)))</f>
        <v>180</v>
      </c>
      <c r="J181" s="11">
        <f>IF(Таблица5[[#This Row],[квартира]]="","",INDEX([1]!Таблица7[планируемая дата исполения],MATCH([1]постпродажное_обслуживание!$D181,[1]!Таблица7[номер],0)))</f>
        <v>42764</v>
      </c>
      <c r="K181" s="14">
        <f ca="1">IF(Таблица5[[#This Row],[срок ответ]]="","",INDEX([1]!Таблица7[тек. просрочка],MATCH([1]постпродажное_обслуживание!$D181,[1]!Таблица7[номер],0)))</f>
        <v>22</v>
      </c>
      <c r="L181" s="10"/>
      <c r="M181" s="10"/>
      <c r="N181" s="10"/>
      <c r="O181" s="10"/>
      <c r="P181" s="15">
        <v>42766</v>
      </c>
      <c r="Q181" s="11"/>
    </row>
    <row r="182" spans="1:17" x14ac:dyDescent="0.25">
      <c r="A182" s="5">
        <f t="shared" si="3"/>
        <v>180</v>
      </c>
      <c r="B182" s="11"/>
      <c r="C182" s="12" t="e">
        <f>IF(#REF!&gt;0,"Перевыставлено",IF(#REF!&gt;0,[1]Списки!$B$36,IF(#REF!&gt;0,[1]Списки!$B$35,IF([1]постпродажное_обслуживание!S182&gt;0,[1]Списки!$B$34,IF([1]постпродажное_обслуживание!P182&gt;0,[1]Списки!$B$33,"")))))</f>
        <v>#REF!</v>
      </c>
      <c r="D182" s="8" t="str">
        <f>HYPERLINK([1]Списки!V183,[1]Списки!U183)</f>
        <v>Я-01-86</v>
      </c>
      <c r="E182" s="11">
        <f>IF(Таблица5[[#This Row],[номер]]="","",INDEX([1]!Таблица7[дата],MATCH([1]постпродажное_обслуживание!$D182,[1]!Таблица7[номер],0)))</f>
        <v>42754</v>
      </c>
      <c r="F182" s="11">
        <f>IF(Таблица5[[#This Row],[дата]]="","",INDEX([1]!Таблица7[покупатель],MATCH([1]постпродажное_обслуживание!D182,[1]!Таблица7[номер],0)))</f>
        <v>0</v>
      </c>
      <c r="G182" s="11" t="str">
        <f>IF(Таблица5[[#This Row],[покупатель]]="","",INDEX([1]!Таблица7[объект],MATCH([1]постпродажное_обслуживание!$D182,[1]!Таблица7[номер],0)))</f>
        <v>2-й Брагинский 10</v>
      </c>
      <c r="H182" s="13">
        <f>IF(Таблица5[[#This Row],[номер]]="","",INDEX([1]!Таблица7[стр. №],MATCH(Таблица5[[#This Row],[номер]],[1]!Таблица7[номер],0)))</f>
        <v>12</v>
      </c>
      <c r="I182" s="14" t="str">
        <f>IF(Таблица5[[#This Row],[номер]]="","",INDEX([1]!Таблица7[кв],MATCH([1]постпродажное_обслуживание!$D182,[1]!Таблица7[номер],0)))</f>
        <v>офис 8</v>
      </c>
      <c r="J182" s="11">
        <f>IF(Таблица5[[#This Row],[квартира]]="","",INDEX([1]!Таблица7[планируемая дата исполения],MATCH([1]постпродажное_обслуживание!$D182,[1]!Таблица7[номер],0)))</f>
        <v>42764</v>
      </c>
      <c r="K182" s="14">
        <f ca="1">IF(Таблица5[[#This Row],[срок ответ]]="","",INDEX([1]!Таблица7[тек. просрочка],MATCH([1]постпродажное_обслуживание!$D182,[1]!Таблица7[номер],0)))</f>
        <v>22</v>
      </c>
      <c r="L182" s="10"/>
      <c r="M182" s="10"/>
      <c r="N182" s="10"/>
      <c r="O182" s="10"/>
      <c r="P182" s="15">
        <v>42761</v>
      </c>
      <c r="Q182" s="11"/>
    </row>
    <row r="183" spans="1:17" x14ac:dyDescent="0.25">
      <c r="A183" s="5">
        <f t="shared" si="3"/>
        <v>181</v>
      </c>
      <c r="B183" s="11" t="s">
        <v>17</v>
      </c>
      <c r="C183" s="12" t="e">
        <f>IF(#REF!&gt;0,"Перевыставлено",IF(#REF!&gt;0,[1]Списки!$B$36,IF(#REF!&gt;0,[1]Списки!$B$35,IF([1]постпродажное_обслуживание!S183&gt;0,[1]Списки!$B$34,IF([1]постпродажное_обслуживание!P183&gt;0,[1]Списки!$B$33,"")))))</f>
        <v>#REF!</v>
      </c>
      <c r="D183" s="8" t="str">
        <f>HYPERLINK([1]Списки!V184,[1]Списки!U184)</f>
        <v>Я-01-87</v>
      </c>
      <c r="E183" s="11">
        <f>IF(Таблица5[[#This Row],[номер]]="","",INDEX([1]!Таблица7[дата],MATCH([1]постпродажное_обслуживание!$D183,[1]!Таблица7[номер],0)))</f>
        <v>42754</v>
      </c>
      <c r="F183" s="11">
        <f>IF(Таблица5[[#This Row],[дата]]="","",INDEX([1]!Таблица7[покупатель],MATCH([1]постпродажное_обслуживание!D183,[1]!Таблица7[номер],0)))</f>
        <v>0</v>
      </c>
      <c r="G183" s="11" t="str">
        <f>IF(Таблица5[[#This Row],[покупатель]]="","",INDEX([1]!Таблица7[объект],MATCH([1]постпродажное_обслуживание!$D183,[1]!Таблица7[номер],0)))</f>
        <v>2-й Брагинский 7</v>
      </c>
      <c r="H183" s="13">
        <f>IF(Таблица5[[#This Row],[номер]]="","",INDEX([1]!Таблица7[стр. №],MATCH(Таблица5[[#This Row],[номер]],[1]!Таблица7[номер],0)))</f>
        <v>18</v>
      </c>
      <c r="I183" s="14">
        <f>IF(Таблица5[[#This Row],[номер]]="","",INDEX([1]!Таблица7[кв],MATCH([1]постпродажное_обслуживание!$D183,[1]!Таблица7[номер],0)))</f>
        <v>299</v>
      </c>
      <c r="J183" s="11">
        <f>IF(Таблица5[[#This Row],[квартира]]="","",INDEX([1]!Таблица7[планируемая дата исполения],MATCH([1]постпродажное_обслуживание!$D183,[1]!Таблица7[номер],0)))</f>
        <v>42764</v>
      </c>
      <c r="K183" s="14">
        <f ca="1">IF(Таблица5[[#This Row],[срок ответ]]="","",INDEX([1]!Таблица7[тек. просрочка],MATCH([1]постпродажное_обслуживание!$D183,[1]!Таблица7[номер],0)))</f>
        <v>22</v>
      </c>
      <c r="L183" s="10"/>
      <c r="M183" s="10"/>
      <c r="N183" s="10"/>
      <c r="O183" s="10"/>
      <c r="P183" s="15">
        <v>42761</v>
      </c>
      <c r="Q183" s="11"/>
    </row>
    <row r="184" spans="1:17" x14ac:dyDescent="0.25">
      <c r="A184" s="5">
        <f t="shared" si="3"/>
        <v>182</v>
      </c>
      <c r="B184" s="11"/>
      <c r="C184" s="12" t="e">
        <f>IF(#REF!&gt;0,"Перевыставлено",IF(#REF!&gt;0,[1]Списки!$B$36,IF(#REF!&gt;0,[1]Списки!$B$35,IF([1]постпродажное_обслуживание!S184&gt;0,[1]Списки!$B$34,IF([1]постпродажное_обслуживание!P184&gt;0,[1]Списки!$B$33,"")))))</f>
        <v>#REF!</v>
      </c>
      <c r="D184" s="8" t="str">
        <f>HYPERLINK([1]Списки!V185,[1]Списки!U185)</f>
        <v>Я-01-90</v>
      </c>
      <c r="E184" s="11">
        <f>IF(Таблица5[[#This Row],[номер]]="","",INDEX([1]!Таблица7[дата],MATCH([1]постпродажное_обслуживание!$D184,[1]!Таблица7[номер],0)))</f>
        <v>42755</v>
      </c>
      <c r="F184" s="11">
        <f>IF(Таблица5[[#This Row],[дата]]="","",INDEX([1]!Таблица7[покупатель],MATCH([1]постпродажное_обслуживание!D184,[1]!Таблица7[номер],0)))</f>
        <v>0</v>
      </c>
      <c r="G184" s="11" t="str">
        <f>IF(Таблица5[[#This Row],[покупатель]]="","",INDEX([1]!Таблица7[объект],MATCH([1]постпродажное_обслуживание!$D184,[1]!Таблица7[номер],0)))</f>
        <v>2-й Брагинский 7</v>
      </c>
      <c r="H184" s="13">
        <f>IF(Таблица5[[#This Row],[номер]]="","",INDEX([1]!Таблица7[стр. №],MATCH(Таблица5[[#This Row],[номер]],[1]!Таблица7[номер],0)))</f>
        <v>18</v>
      </c>
      <c r="I184" s="14">
        <f>IF(Таблица5[[#This Row],[номер]]="","",INDEX([1]!Таблица7[кв],MATCH([1]постпродажное_обслуживание!$D184,[1]!Таблица7[номер],0)))</f>
        <v>314</v>
      </c>
      <c r="J184" s="11">
        <f>IF(Таблица5[[#This Row],[квартира]]="","",INDEX([1]!Таблица7[планируемая дата исполения],MATCH([1]постпродажное_обслуживание!$D184,[1]!Таблица7[номер],0)))</f>
        <v>42765</v>
      </c>
      <c r="K184" s="14">
        <f ca="1">IF(Таблица5[[#This Row],[срок ответ]]="","",INDEX([1]!Таблица7[тек. просрочка],MATCH([1]постпродажное_обслуживание!$D184,[1]!Таблица7[номер],0)))</f>
        <v>21</v>
      </c>
      <c r="L184" s="10"/>
      <c r="M184" s="10"/>
      <c r="N184" s="10"/>
      <c r="O184" s="10"/>
      <c r="P184" s="15">
        <v>42766</v>
      </c>
      <c r="Q184" s="11"/>
    </row>
    <row r="185" spans="1:17" x14ac:dyDescent="0.25">
      <c r="A185" s="5">
        <f t="shared" si="3"/>
        <v>183</v>
      </c>
      <c r="B185" s="11"/>
      <c r="C185" s="12" t="e">
        <f>IF(#REF!&gt;0,"Перевыставлено",IF(#REF!&gt;0,[1]Списки!$B$36,IF(#REF!&gt;0,[1]Списки!$B$35,IF([1]постпродажное_обслуживание!S185&gt;0,[1]Списки!$B$34,IF([1]постпродажное_обслуживание!P185&gt;0,[1]Списки!$B$33,"")))))</f>
        <v>#REF!</v>
      </c>
      <c r="D185" s="8" t="str">
        <f>HYPERLINK([1]Списки!V186,[1]Списки!U186)</f>
        <v>Я-01-91</v>
      </c>
      <c r="E185" s="11">
        <f>IF(Таблица5[[#This Row],[номер]]="","",INDEX([1]!Таблица7[дата],MATCH([1]постпродажное_обслуживание!$D185,[1]!Таблица7[номер],0)))</f>
        <v>42755</v>
      </c>
      <c r="F185" s="11">
        <f>IF(Таблица5[[#This Row],[дата]]="","",INDEX([1]!Таблица7[покупатель],MATCH([1]постпродажное_обслуживание!D185,[1]!Таблица7[номер],0)))</f>
        <v>0</v>
      </c>
      <c r="G185" s="11" t="str">
        <f>IF(Таблица5[[#This Row],[покупатель]]="","",INDEX([1]!Таблица7[объект],MATCH([1]постпродажное_обслуживание!$D185,[1]!Таблица7[номер],0)))</f>
        <v>2-й Брагинский 4 корп.2</v>
      </c>
      <c r="H185" s="13">
        <f>IF(Таблица5[[#This Row],[номер]]="","",INDEX([1]!Таблица7[стр. №],MATCH(Таблица5[[#This Row],[номер]],[1]!Таблица7[номер],0)))</f>
        <v>15</v>
      </c>
      <c r="I185" s="14">
        <f>IF(Таблица5[[#This Row],[номер]]="","",INDEX([1]!Таблица7[кв],MATCH([1]постпродажное_обслуживание!$D185,[1]!Таблица7[номер],0)))</f>
        <v>141</v>
      </c>
      <c r="J185" s="11">
        <f>IF(Таблица5[[#This Row],[квартира]]="","",INDEX([1]!Таблица7[планируемая дата исполения],MATCH([1]постпродажное_обслуживание!$D185,[1]!Таблица7[номер],0)))</f>
        <v>42765</v>
      </c>
      <c r="K185" s="14">
        <f ca="1">IF(Таблица5[[#This Row],[срок ответ]]="","",INDEX([1]!Таблица7[тек. просрочка],MATCH([1]постпродажное_обслуживание!$D185,[1]!Таблица7[номер],0)))</f>
        <v>21</v>
      </c>
      <c r="L185" s="10" t="s">
        <v>18</v>
      </c>
      <c r="M185" s="10"/>
      <c r="N185" s="10"/>
      <c r="O185" s="10"/>
      <c r="P185" s="15">
        <v>42761</v>
      </c>
      <c r="Q185" s="11"/>
    </row>
    <row r="186" spans="1:17" x14ac:dyDescent="0.25">
      <c r="A186" s="5">
        <f t="shared" si="3"/>
        <v>184</v>
      </c>
      <c r="B186" s="11" t="s">
        <v>17</v>
      </c>
      <c r="C186" s="12" t="e">
        <f>IF(#REF!&gt;0,"Перевыставлено",IF(#REF!&gt;0,[1]Списки!$B$36,IF(#REF!&gt;0,[1]Списки!$B$35,IF([1]постпродажное_обслуживание!S186&gt;0,[1]Списки!$B$34,IF([1]постпродажное_обслуживание!P186&gt;0,[1]Списки!$B$33,"")))))</f>
        <v>#REF!</v>
      </c>
      <c r="D186" s="8" t="str">
        <f>HYPERLINK([1]Списки!V187,[1]Списки!U187)</f>
        <v>Я-01-95</v>
      </c>
      <c r="E186" s="11">
        <f>IF(Таблица5[[#This Row],[номер]]="","",INDEX([1]!Таблица7[дата],MATCH([1]постпродажное_обслуживание!$D186,[1]!Таблица7[номер],0)))</f>
        <v>42759</v>
      </c>
      <c r="F186" s="11">
        <f>IF(Таблица5[[#This Row],[дата]]="","",INDEX([1]!Таблица7[покупатель],MATCH([1]постпродажное_обслуживание!D186,[1]!Таблица7[номер],0)))</f>
        <v>0</v>
      </c>
      <c r="G186" s="11" t="str">
        <f>IF(Таблица5[[#This Row],[покупатель]]="","",INDEX([1]!Таблица7[объект],MATCH([1]постпродажное_обслуживание!$D186,[1]!Таблица7[номер],0)))</f>
        <v>2-й Брагинский 7</v>
      </c>
      <c r="H186" s="13">
        <f>IF(Таблица5[[#This Row],[номер]]="","",INDEX([1]!Таблица7[стр. №],MATCH(Таблица5[[#This Row],[номер]],[1]!Таблица7[номер],0)))</f>
        <v>18</v>
      </c>
      <c r="I186" s="14">
        <f>IF(Таблица5[[#This Row],[номер]]="","",INDEX([1]!Таблица7[кв],MATCH([1]постпродажное_обслуживание!$D186,[1]!Таблица7[номер],0)))</f>
        <v>185</v>
      </c>
      <c r="J186" s="11">
        <f>IF(Таблица5[[#This Row],[квартира]]="","",INDEX([1]!Таблица7[планируемая дата исполения],MATCH([1]постпродажное_обслуживание!$D186,[1]!Таблица7[номер],0)))</f>
        <v>42769</v>
      </c>
      <c r="K186" s="14">
        <f ca="1">IF(Таблица5[[#This Row],[срок ответ]]="","",INDEX([1]!Таблица7[тек. просрочка],MATCH([1]постпродажное_обслуживание!$D186,[1]!Таблица7[номер],0)))</f>
        <v>17</v>
      </c>
      <c r="L186" s="38" t="s">
        <v>18</v>
      </c>
      <c r="O186" s="38" t="s">
        <v>18</v>
      </c>
      <c r="P186" s="15">
        <v>42761</v>
      </c>
      <c r="Q186" s="11"/>
    </row>
    <row r="187" spans="1:17" s="37" customFormat="1" x14ac:dyDescent="0.25">
      <c r="A187" s="33">
        <f t="shared" si="3"/>
        <v>185</v>
      </c>
      <c r="B187" s="17"/>
      <c r="C187" s="34" t="e">
        <f>IF(#REF!&gt;0,"Перевыставлено",IF(#REF!&gt;0,[1]Списки!$B$36,IF(#REF!&gt;0,[1]Списки!$B$35,IF([1]постпродажное_обслуживание!S187&gt;0,[1]Списки!$B$34,IF([1]постпродажное_обслуживание!P187&gt;0,[1]Списки!$B$33,"")))))</f>
        <v>#REF!</v>
      </c>
      <c r="D187" s="8" t="str">
        <f>HYPERLINK([1]Списки!V188,[1]Списки!U188)</f>
        <v>Я-01-104</v>
      </c>
      <c r="E187" s="17">
        <f>IF(Таблица5[[#This Row],[номер]]="","",INDEX([1]!Таблица7[дата],MATCH([1]постпродажное_обслуживание!$D187,[1]!Таблица7[номер],0)))</f>
        <v>42759</v>
      </c>
      <c r="F187" s="17">
        <f>IF(Таблица5[[#This Row],[дата]]="","",INDEX([1]!Таблица7[покупатель],MATCH([1]постпродажное_обслуживание!D187,[1]!Таблица7[номер],0)))</f>
        <v>0</v>
      </c>
      <c r="G187" s="17" t="str">
        <f>IF(Таблица5[[#This Row],[покупатель]]="","",INDEX([1]!Таблица7[объект],MATCH([1]постпродажное_обслуживание!$D187,[1]!Таблица7[номер],0)))</f>
        <v>2-й Брагинский 7</v>
      </c>
      <c r="H187" s="35">
        <f>IF(Таблица5[[#This Row],[номер]]="","",INDEX([1]!Таблица7[стр. №],MATCH(Таблица5[[#This Row],[номер]],[1]!Таблица7[номер],0)))</f>
        <v>18</v>
      </c>
      <c r="I187" s="36">
        <f>IF(Таблица5[[#This Row],[номер]]="","",INDEX([1]!Таблица7[кв],MATCH([1]постпродажное_обслуживание!$D187,[1]!Таблица7[номер],0)))</f>
        <v>135</v>
      </c>
      <c r="J187" s="17">
        <f>IF(Таблица5[[#This Row],[квартира]]="","",INDEX([1]!Таблица7[планируемая дата исполения],MATCH([1]постпродажное_обслуживание!$D187,[1]!Таблица7[номер],0)))</f>
        <v>42769</v>
      </c>
      <c r="K187" s="36">
        <f ca="1">IF(Таблица5[[#This Row],[срок ответ]]="","",INDEX([1]!Таблица7[тек. просрочка],MATCH([1]постпродажное_обслуживание!$D187,[1]!Таблица7[номер],0)))</f>
        <v>17</v>
      </c>
      <c r="L187"/>
      <c r="M187"/>
      <c r="N187"/>
      <c r="O187"/>
      <c r="P187" s="17"/>
      <c r="Q187" s="17"/>
    </row>
    <row r="188" spans="1:17" x14ac:dyDescent="0.25">
      <c r="A188" s="5">
        <f t="shared" si="3"/>
        <v>186</v>
      </c>
      <c r="B188" s="11"/>
      <c r="C188" s="12" t="e">
        <f>IF(#REF!&gt;0,"Перевыставлено",IF(#REF!&gt;0,[1]Списки!$B$36,IF(#REF!&gt;0,[1]Списки!$B$35,IF([1]постпродажное_обслуживание!S188&gt;0,[1]Списки!$B$34,IF([1]постпродажное_обслуживание!P188&gt;0,[1]Списки!$B$33,"")))))</f>
        <v>#REF!</v>
      </c>
      <c r="D188" s="8" t="str">
        <f>HYPERLINK([1]Списки!V189,[1]Списки!U189)</f>
        <v>Я-01-105</v>
      </c>
      <c r="E188" s="11">
        <f>IF(Таблица5[[#This Row],[номер]]="","",INDEX([1]!Таблица7[дата],MATCH([1]постпродажное_обслуживание!$D188,[1]!Таблица7[номер],0)))</f>
        <v>42759</v>
      </c>
      <c r="F188" s="11">
        <f>IF(Таблица5[[#This Row],[дата]]="","",INDEX([1]!Таблица7[покупатель],MATCH([1]постпродажное_обслуживание!D188,[1]!Таблица7[номер],0)))</f>
        <v>0</v>
      </c>
      <c r="G188" s="11" t="str">
        <f>IF(Таблица5[[#This Row],[покупатель]]="","",INDEX([1]!Таблица7[объект],MATCH([1]постпродажное_обслуживание!$D188,[1]!Таблица7[номер],0)))</f>
        <v>2-й Брагинский 7</v>
      </c>
      <c r="H188" s="13">
        <f>IF(Таблица5[[#This Row],[номер]]="","",INDEX([1]!Таблица7[стр. №],MATCH(Таблица5[[#This Row],[номер]],[1]!Таблица7[номер],0)))</f>
        <v>18</v>
      </c>
      <c r="I188" s="14">
        <f>IF(Таблица5[[#This Row],[номер]]="","",INDEX([1]!Таблица7[кв],MATCH([1]постпродажное_обслуживание!$D188,[1]!Таблица7[номер],0)))</f>
        <v>319</v>
      </c>
      <c r="J188" s="11">
        <f>IF(Таблица5[[#This Row],[квартира]]="","",INDEX([1]!Таблица7[планируемая дата исполения],MATCH([1]постпродажное_обслуживание!$D188,[1]!Таблица7[номер],0)))</f>
        <v>42769</v>
      </c>
      <c r="K188" s="14">
        <f ca="1">IF(Таблица5[[#This Row],[срок ответ]]="","",INDEX([1]!Таблица7[тек. просрочка],MATCH([1]постпродажное_обслуживание!$D188,[1]!Таблица7[номер],0)))</f>
        <v>17</v>
      </c>
      <c r="P188" s="15">
        <v>42761</v>
      </c>
      <c r="Q188" s="11"/>
    </row>
    <row r="189" spans="1:17" x14ac:dyDescent="0.25">
      <c r="A189" s="5">
        <f t="shared" si="3"/>
        <v>187</v>
      </c>
      <c r="B189" s="11"/>
      <c r="C189" s="12" t="e">
        <f>IF(#REF!&gt;0,"Перевыставлено",IF(#REF!&gt;0,[1]Списки!$B$36,IF(#REF!&gt;0,[1]Списки!$B$35,IF([1]постпродажное_обслуживание!S189&gt;0,[1]Списки!$B$34,IF([1]постпродажное_обслуживание!P189&gt;0,[1]Списки!$B$33,"")))))</f>
        <v>#REF!</v>
      </c>
      <c r="D189" s="8" t="str">
        <f>HYPERLINK([1]Списки!V190,[1]Списки!U190)</f>
        <v>Я-01-106</v>
      </c>
      <c r="E189" s="11">
        <f>IF(Таблица5[[#This Row],[номер]]="","",INDEX([1]!Таблица7[дата],MATCH([1]постпродажное_обслуживание!$D189,[1]!Таблица7[номер],0)))</f>
        <v>42760</v>
      </c>
      <c r="F189" s="11">
        <f>IF(Таблица5[[#This Row],[дата]]="","",INDEX([1]!Таблица7[покупатель],MATCH([1]постпродажное_обслуживание!D189,[1]!Таблица7[номер],0)))</f>
        <v>0</v>
      </c>
      <c r="G189" s="11" t="str">
        <f>IF(Таблица5[[#This Row],[покупатель]]="","",INDEX([1]!Таблица7[объект],MATCH([1]постпродажное_обслуживание!$D189,[1]!Таблица7[номер],0)))</f>
        <v>2-й Брагинский 7</v>
      </c>
      <c r="H189" s="13">
        <f>IF(Таблица5[[#This Row],[номер]]="","",INDEX([1]!Таблица7[стр. №],MATCH(Таблица5[[#This Row],[номер]],[1]!Таблица7[номер],0)))</f>
        <v>18</v>
      </c>
      <c r="I189" s="14">
        <f>IF(Таблица5[[#This Row],[номер]]="","",INDEX([1]!Таблица7[кв],MATCH([1]постпродажное_обслуживание!$D189,[1]!Таблица7[номер],0)))</f>
        <v>108</v>
      </c>
      <c r="J189" s="11">
        <f>IF(Таблица5[[#This Row],[квартира]]="","",INDEX([1]!Таблица7[планируемая дата исполения],MATCH([1]постпродажное_обслуживание!$D189,[1]!Таблица7[номер],0)))</f>
        <v>42770</v>
      </c>
      <c r="K189" s="14">
        <f ca="1">IF(Таблица5[[#This Row],[срок ответ]]="","",INDEX([1]!Таблица7[тек. просрочка],MATCH([1]постпродажное_обслуживание!$D189,[1]!Таблица7[номер],0)))</f>
        <v>16</v>
      </c>
      <c r="P189" s="15">
        <v>42766</v>
      </c>
      <c r="Q189" s="11"/>
    </row>
    <row r="190" spans="1:17" x14ac:dyDescent="0.25">
      <c r="A190" s="5">
        <f t="shared" si="3"/>
        <v>188</v>
      </c>
      <c r="B190" s="11"/>
      <c r="C190" s="12" t="e">
        <f>IF(#REF!&gt;0,"Перевыставлено",IF(#REF!&gt;0,[1]Списки!$B$36,IF(#REF!&gt;0,[1]Списки!$B$35,IF([1]постпродажное_обслуживание!S190&gt;0,[1]Списки!$B$34,IF([1]постпродажное_обслуживание!P190&gt;0,[1]Списки!$B$33,"")))))</f>
        <v>#REF!</v>
      </c>
      <c r="D190" s="8" t="str">
        <f>HYPERLINK([1]Списки!V191,[1]Списки!U191)</f>
        <v>Я-01-107</v>
      </c>
      <c r="E190" s="11">
        <f>IF(Таблица5[[#This Row],[номер]]="","",INDEX([1]!Таблица7[дата],MATCH([1]постпродажное_обслуживание!$D190,[1]!Таблица7[номер],0)))</f>
        <v>42760</v>
      </c>
      <c r="F190" s="11">
        <f>IF(Таблица5[[#This Row],[дата]]="","",INDEX([1]!Таблица7[покупатель],MATCH([1]постпродажное_обслуживание!D190,[1]!Таблица7[номер],0)))</f>
        <v>0</v>
      </c>
      <c r="G190" s="11" t="str">
        <f>IF(Таблица5[[#This Row],[покупатель]]="","",INDEX([1]!Таблица7[объект],MATCH([1]постпродажное_обслуживание!$D190,[1]!Таблица7[номер],0)))</f>
        <v>2-й Брагинский 6</v>
      </c>
      <c r="H190" s="13">
        <f>IF(Таблица5[[#This Row],[номер]]="","",INDEX([1]!Таблица7[стр. №],MATCH(Таблица5[[#This Row],[номер]],[1]!Таблица7[номер],0)))</f>
        <v>14</v>
      </c>
      <c r="I190" s="14">
        <f>IF(Таблица5[[#This Row],[номер]]="","",INDEX([1]!Таблица7[кв],MATCH([1]постпродажное_обслуживание!$D190,[1]!Таблица7[номер],0)))</f>
        <v>222</v>
      </c>
      <c r="J190" s="11">
        <f>IF(Таблица5[[#This Row],[квартира]]="","",INDEX([1]!Таблица7[планируемая дата исполения],MATCH([1]постпродажное_обслуживание!$D190,[1]!Таблица7[номер],0)))</f>
        <v>42770</v>
      </c>
      <c r="K190" s="14">
        <f ca="1">IF(Таблица5[[#This Row],[срок ответ]]="","",INDEX([1]!Таблица7[тек. просрочка],MATCH([1]постпродажное_обслуживание!$D190,[1]!Таблица7[номер],0)))</f>
        <v>16</v>
      </c>
      <c r="P190" s="15">
        <v>42761</v>
      </c>
      <c r="Q190" s="11"/>
    </row>
    <row r="191" spans="1:17" x14ac:dyDescent="0.25">
      <c r="A191" s="5">
        <f t="shared" si="3"/>
        <v>189</v>
      </c>
      <c r="B191" s="11"/>
      <c r="C191" s="12" t="e">
        <f>IF(#REF!&gt;0,"Перевыставлено",IF(#REF!&gt;0,[1]Списки!$B$36,IF(#REF!&gt;0,[1]Списки!$B$35,IF([1]постпродажное_обслуживание!S191&gt;0,[1]Списки!$B$34,IF([1]постпродажное_обслуживание!P191&gt;0,[1]Списки!$B$33,"")))))</f>
        <v>#REF!</v>
      </c>
      <c r="D191" s="8" t="str">
        <f>HYPERLINK([1]Списки!V192,[1]Списки!U192)</f>
        <v>Я-01-108</v>
      </c>
      <c r="E191" s="11">
        <f>IF(Таблица5[[#This Row],[номер]]="","",INDEX([1]!Таблица7[дата],MATCH([1]постпродажное_обслуживание!$D191,[1]!Таблица7[номер],0)))</f>
        <v>42760</v>
      </c>
      <c r="F191" s="11">
        <f>IF(Таблица5[[#This Row],[дата]]="","",INDEX([1]!Таблица7[покупатель],MATCH([1]постпродажное_обслуживание!D191,[1]!Таблица7[номер],0)))</f>
        <v>0</v>
      </c>
      <c r="G191" s="11" t="str">
        <f>IF(Таблица5[[#This Row],[покупатель]]="","",INDEX([1]!Таблица7[объект],MATCH([1]постпродажное_обслуживание!$D191,[1]!Таблица7[номер],0)))</f>
        <v>2-й Брагинский 7</v>
      </c>
      <c r="H191" s="13">
        <f>IF(Таблица5[[#This Row],[номер]]="","",INDEX([1]!Таблица7[стр. №],MATCH(Таблица5[[#This Row],[номер]],[1]!Таблица7[номер],0)))</f>
        <v>18</v>
      </c>
      <c r="I191" s="14">
        <f>IF(Таблица5[[#This Row],[номер]]="","",INDEX([1]!Таблица7[кв],MATCH([1]постпродажное_обслуживание!$D191,[1]!Таблица7[номер],0)))</f>
        <v>279</v>
      </c>
      <c r="J191" s="11">
        <f>IF(Таблица5[[#This Row],[квартира]]="","",INDEX([1]!Таблица7[планируемая дата исполения],MATCH([1]постпродажное_обслуживание!$D191,[1]!Таблица7[номер],0)))</f>
        <v>42770</v>
      </c>
      <c r="K191" s="14">
        <f ca="1">IF(Таблица5[[#This Row],[срок ответ]]="","",INDEX([1]!Таблица7[тек. просрочка],MATCH([1]постпродажное_обслуживание!$D191,[1]!Таблица7[номер],0)))</f>
        <v>16</v>
      </c>
      <c r="P191" s="15">
        <v>42761</v>
      </c>
      <c r="Q191" s="11"/>
    </row>
    <row r="192" spans="1:17" x14ac:dyDescent="0.25">
      <c r="A192" s="5">
        <f t="shared" si="3"/>
        <v>190</v>
      </c>
      <c r="B192" s="11"/>
      <c r="C192" s="12" t="e">
        <f>IF(#REF!&gt;0,"Перевыставлено",IF(#REF!&gt;0,[1]Списки!$B$36,IF(#REF!&gt;0,[1]Списки!$B$35,IF([1]постпродажное_обслуживание!S192&gt;0,[1]Списки!$B$34,IF([1]постпродажное_обслуживание!P192&gt;0,[1]Списки!$B$33,"")))))</f>
        <v>#REF!</v>
      </c>
      <c r="D192" s="8" t="str">
        <f>HYPERLINK([1]Списки!V193,[1]Списки!U193)</f>
        <v>Я-01-110</v>
      </c>
      <c r="E192" s="11">
        <f>IF(Таблица5[[#This Row],[номер]]="","",INDEX([1]!Таблица7[дата],MATCH([1]постпродажное_обслуживание!$D192,[1]!Таблица7[номер],0)))</f>
        <v>42760</v>
      </c>
      <c r="F192" s="11">
        <f>IF(Таблица5[[#This Row],[дата]]="","",INDEX([1]!Таблица7[покупатель],MATCH([1]постпродажное_обслуживание!D192,[1]!Таблица7[номер],0)))</f>
        <v>0</v>
      </c>
      <c r="G192" s="11" t="str">
        <f>IF(Таблица5[[#This Row],[покупатель]]="","",INDEX([1]!Таблица7[объект],MATCH([1]постпродажное_обслуживание!$D192,[1]!Таблица7[номер],0)))</f>
        <v>2-й Брагинский 7</v>
      </c>
      <c r="H192" s="13">
        <f>IF(Таблица5[[#This Row],[номер]]="","",INDEX([1]!Таблица7[стр. №],MATCH(Таблица5[[#This Row],[номер]],[1]!Таблица7[номер],0)))</f>
        <v>18</v>
      </c>
      <c r="I192" s="14" t="str">
        <f>IF(Таблица5[[#This Row],[номер]]="","",INDEX([1]!Таблица7[кв],MATCH([1]постпродажное_обслуживание!$D192,[1]!Таблица7[номер],0)))</f>
        <v>Н/П</v>
      </c>
      <c r="J192" s="11">
        <f>IF(Таблица5[[#This Row],[квартира]]="","",INDEX([1]!Таблица7[планируемая дата исполения],MATCH([1]постпродажное_обслуживание!$D192,[1]!Таблица7[номер],0)))</f>
        <v>42770</v>
      </c>
      <c r="K192" s="14">
        <f ca="1">IF(Таблица5[[#This Row],[срок ответ]]="","",INDEX([1]!Таблица7[тек. просрочка],MATCH([1]постпродажное_обслуживание!$D192,[1]!Таблица7[номер],0)))</f>
        <v>16</v>
      </c>
      <c r="P192" s="15">
        <v>42761</v>
      </c>
      <c r="Q192" s="11"/>
    </row>
    <row r="193" spans="1:17" x14ac:dyDescent="0.25">
      <c r="A193" s="5">
        <f t="shared" si="3"/>
        <v>191</v>
      </c>
      <c r="B193" s="11"/>
      <c r="C193" s="12" t="e">
        <f>IF(#REF!&gt;0,"Перевыставлено",IF(#REF!&gt;0,[1]Списки!$B$36,IF(#REF!&gt;0,[1]Списки!$B$35,IF([1]постпродажное_обслуживание!S193&gt;0,[1]Списки!$B$34,IF([1]постпродажное_обслуживание!P193&gt;0,[1]Списки!$B$33,"")))))</f>
        <v>#REF!</v>
      </c>
      <c r="D193" s="8" t="str">
        <f>HYPERLINK([1]Списки!V194,[1]Списки!U194)</f>
        <v>Я-01-111</v>
      </c>
      <c r="E193" s="11">
        <f>IF(Таблица5[[#This Row],[номер]]="","",INDEX([1]!Таблица7[дата],MATCH([1]постпродажное_обслуживание!$D193,[1]!Таблица7[номер],0)))</f>
        <v>42760</v>
      </c>
      <c r="F193" s="11">
        <f>IF(Таблица5[[#This Row],[дата]]="","",INDEX([1]!Таблица7[покупатель],MATCH([1]постпродажное_обслуживание!D193,[1]!Таблица7[номер],0)))</f>
        <v>0</v>
      </c>
      <c r="G193" s="11" t="str">
        <f>IF(Таблица5[[#This Row],[покупатель]]="","",INDEX([1]!Таблица7[объект],MATCH([1]постпродажное_обслуживание!$D193,[1]!Таблица7[номер],0)))</f>
        <v>2-й Брагинский 7</v>
      </c>
      <c r="H193" s="13">
        <f>IF(Таблица5[[#This Row],[номер]]="","",INDEX([1]!Таблица7[стр. №],MATCH(Таблица5[[#This Row],[номер]],[1]!Таблица7[номер],0)))</f>
        <v>18</v>
      </c>
      <c r="I193" s="14">
        <f>IF(Таблица5[[#This Row],[номер]]="","",INDEX([1]!Таблица7[кв],MATCH([1]постпродажное_обслуживание!$D193,[1]!Таблица7[номер],0)))</f>
        <v>333</v>
      </c>
      <c r="J193" s="11">
        <f>IF(Таблица5[[#This Row],[квартира]]="","",INDEX([1]!Таблица7[планируемая дата исполения],MATCH([1]постпродажное_обслуживание!$D193,[1]!Таблица7[номер],0)))</f>
        <v>42770</v>
      </c>
      <c r="K193" s="14">
        <f ca="1">IF(Таблица5[[#This Row],[срок ответ]]="","",INDEX([1]!Таблица7[тек. просрочка],MATCH([1]постпродажное_обслуживание!$D193,[1]!Таблица7[номер],0)))</f>
        <v>16</v>
      </c>
      <c r="P193" s="15">
        <v>42761</v>
      </c>
      <c r="Q193" s="11"/>
    </row>
    <row r="194" spans="1:17" x14ac:dyDescent="0.25">
      <c r="A194" s="5">
        <f t="shared" si="3"/>
        <v>192</v>
      </c>
      <c r="B194" s="11"/>
      <c r="C194" s="12" t="e">
        <f>IF(#REF!&gt;0,"Перевыставлено",IF(#REF!&gt;0,[1]Списки!$B$36,IF(#REF!&gt;0,[1]Списки!$B$35,IF([1]постпродажное_обслуживание!S194&gt;0,[1]Списки!$B$34,IF([1]постпродажное_обслуживание!P194&gt;0,[1]Списки!$B$33,"")))))</f>
        <v>#REF!</v>
      </c>
      <c r="D194" s="8" t="str">
        <f>HYPERLINK([1]Списки!V195,[1]Списки!U195)</f>
        <v>Я-01-62</v>
      </c>
      <c r="E194" s="11">
        <f>IF(Таблица5[[#This Row],[номер]]="","",INDEX([1]!Таблица7[дата],MATCH([1]постпродажное_обслуживание!$D194,[1]!Таблица7[номер],0)))</f>
        <v>42748</v>
      </c>
      <c r="F194" s="11">
        <f>IF(Таблица5[[#This Row],[дата]]="","",INDEX([1]!Таблица7[покупатель],MATCH([1]постпродажное_обслуживание!D194,[1]!Таблица7[номер],0)))</f>
        <v>0</v>
      </c>
      <c r="G194" s="11" t="str">
        <f>IF(Таблица5[[#This Row],[покупатель]]="","",INDEX([1]!Таблица7[объект],MATCH([1]постпродажное_обслуживание!$D194,[1]!Таблица7[номер],0)))</f>
        <v>2-й Брагинский 7</v>
      </c>
      <c r="H194" s="13">
        <f>IF(Таблица5[[#This Row],[номер]]="","",INDEX([1]!Таблица7[стр. №],MATCH(Таблица5[[#This Row],[номер]],[1]!Таблица7[номер],0)))</f>
        <v>18</v>
      </c>
      <c r="I194" s="14">
        <f>IF(Таблица5[[#This Row],[номер]]="","",INDEX([1]!Таблица7[кв],MATCH([1]постпродажное_обслуживание!$D194,[1]!Таблица7[номер],0)))</f>
        <v>60</v>
      </c>
      <c r="J194" s="11">
        <f>IF(Таблица5[[#This Row],[квартира]]="","",INDEX([1]!Таблица7[планируемая дата исполения],MATCH([1]постпродажное_обслуживание!$D194,[1]!Таблица7[номер],0)))</f>
        <v>42758</v>
      </c>
      <c r="K194" s="14">
        <f ca="1">IF(Таблица5[[#This Row],[срок ответ]]="","",INDEX([1]!Таблица7[тек. просрочка],MATCH([1]постпродажное_обслуживание!$D194,[1]!Таблица7[номер],0)))</f>
        <v>28</v>
      </c>
      <c r="P194" s="15">
        <v>42773</v>
      </c>
      <c r="Q194" s="11"/>
    </row>
    <row r="195" spans="1:17" x14ac:dyDescent="0.25">
      <c r="A195" s="5">
        <f t="shared" si="3"/>
        <v>193</v>
      </c>
      <c r="B195" s="11"/>
      <c r="C195" s="12" t="e">
        <f>IF(#REF!&gt;0,"Перевыставлено",IF(#REF!&gt;0,[1]Списки!$B$36,IF(#REF!&gt;0,[1]Списки!$B$35,IF([1]постпродажное_обслуживание!S195&gt;0,[1]Списки!$B$34,IF([1]постпродажное_обслуживание!P195&gt;0,[1]Списки!$B$33,"")))))</f>
        <v>#REF!</v>
      </c>
      <c r="D195" s="8" t="str">
        <f>HYPERLINK([1]Списки!V196,[1]Списки!U196)</f>
        <v>Я-01-113</v>
      </c>
      <c r="E195" s="11">
        <f>IF(Таблица5[[#This Row],[номер]]="","",INDEX([1]!Таблица7[дата],MATCH([1]постпродажное_обслуживание!$D195,[1]!Таблица7[номер],0)))</f>
        <v>42761</v>
      </c>
      <c r="F195" s="11">
        <f>IF(Таблица5[[#This Row],[дата]]="","",INDEX([1]!Таблица7[покупатель],MATCH([1]постпродажное_обслуживание!D195,[1]!Таблица7[номер],0)))</f>
        <v>0</v>
      </c>
      <c r="G195" s="11" t="str">
        <f>IF(Таблица5[[#This Row],[покупатель]]="","",INDEX([1]!Таблица7[объект],MATCH([1]постпродажное_обслуживание!$D195,[1]!Таблица7[номер],0)))</f>
        <v>2-й Брагинский 7</v>
      </c>
      <c r="H195" s="13">
        <f>IF(Таблица5[[#This Row],[номер]]="","",INDEX([1]!Таблица7[стр. №],MATCH(Таблица5[[#This Row],[номер]],[1]!Таблица7[номер],0)))</f>
        <v>18</v>
      </c>
      <c r="I195" s="14">
        <f>IF(Таблица5[[#This Row],[номер]]="","",INDEX([1]!Таблица7[кв],MATCH([1]постпродажное_обслуживание!$D195,[1]!Таблица7[номер],0)))</f>
        <v>189</v>
      </c>
      <c r="J195" s="11">
        <f>IF(Таблица5[[#This Row],[квартира]]="","",INDEX([1]!Таблица7[планируемая дата исполения],MATCH([1]постпродажное_обслуживание!$D195,[1]!Таблица7[номер],0)))</f>
        <v>42771</v>
      </c>
      <c r="K195" s="14">
        <f ca="1">IF(Таблица5[[#This Row],[срок ответ]]="","",INDEX([1]!Таблица7[тек. просрочка],MATCH([1]постпродажное_обслуживание!$D195,[1]!Таблица7[номер],0)))</f>
        <v>15</v>
      </c>
      <c r="P195" s="15">
        <v>42773</v>
      </c>
      <c r="Q195" s="11"/>
    </row>
    <row r="196" spans="1:17" x14ac:dyDescent="0.25">
      <c r="A196" s="5">
        <f t="shared" si="3"/>
        <v>194</v>
      </c>
      <c r="B196" s="11"/>
      <c r="C196" s="12" t="e">
        <f>IF(#REF!&gt;0,"Перевыставлено",IF(#REF!&gt;0,[1]Списки!$B$36,IF(#REF!&gt;0,[1]Списки!$B$35,IF([1]постпродажное_обслуживание!S196&gt;0,[1]Списки!$B$34,IF([1]постпродажное_обслуживание!P196&gt;0,[1]Списки!$B$33,"")))))</f>
        <v>#REF!</v>
      </c>
      <c r="D196" s="8" t="str">
        <f>HYPERLINK([1]Списки!V197,[1]Списки!U197)</f>
        <v>Я-01-117</v>
      </c>
      <c r="E196" s="11">
        <f>IF(Таблица5[[#This Row],[номер]]="","",INDEX([1]!Таблица7[дата],MATCH([1]постпродажное_обслуживание!$D196,[1]!Таблица7[номер],0)))</f>
        <v>42761</v>
      </c>
      <c r="F196" s="11">
        <f>IF(Таблица5[[#This Row],[дата]]="","",INDEX([1]!Таблица7[покупатель],MATCH([1]постпродажное_обслуживание!D196,[1]!Таблица7[номер],0)))</f>
        <v>0</v>
      </c>
      <c r="G196" s="11" t="str">
        <f>IF(Таблица5[[#This Row],[покупатель]]="","",INDEX([1]!Таблица7[объект],MATCH([1]постпродажное_обслуживание!$D196,[1]!Таблица7[номер],0)))</f>
        <v>2-й Брагинский 7</v>
      </c>
      <c r="H196" s="13">
        <f>IF(Таблица5[[#This Row],[номер]]="","",INDEX([1]!Таблица7[стр. №],MATCH(Таблица5[[#This Row],[номер]],[1]!Таблица7[номер],0)))</f>
        <v>18</v>
      </c>
      <c r="I196" s="14">
        <f>IF(Таблица5[[#This Row],[номер]]="","",INDEX([1]!Таблица7[кв],MATCH([1]постпродажное_обслуживание!$D196,[1]!Таблица7[номер],0)))</f>
        <v>149</v>
      </c>
      <c r="J196" s="11">
        <f>IF(Таблица5[[#This Row],[квартира]]="","",INDEX([1]!Таблица7[планируемая дата исполения],MATCH([1]постпродажное_обслуживание!$D196,[1]!Таблица7[номер],0)))</f>
        <v>42771</v>
      </c>
      <c r="K196" s="14">
        <f ca="1">IF(Таблица5[[#This Row],[срок ответ]]="","",INDEX([1]!Таблица7[тек. просрочка],MATCH([1]постпродажное_обслуживание!$D196,[1]!Таблица7[номер],0)))</f>
        <v>15</v>
      </c>
      <c r="P196" s="15">
        <v>42773</v>
      </c>
      <c r="Q196" s="11"/>
    </row>
    <row r="197" spans="1:17" x14ac:dyDescent="0.25">
      <c r="A197" s="5">
        <f t="shared" ref="A197:A260" si="4">IF(A196="№п/п",1,A196+1)</f>
        <v>195</v>
      </c>
      <c r="B197" s="11"/>
      <c r="C197" s="12" t="e">
        <f>IF(#REF!&gt;0,"Перевыставлено",IF(#REF!&gt;0,[1]Списки!$B$36,IF(#REF!&gt;0,[1]Списки!$B$35,IF([1]постпродажное_обслуживание!S197&gt;0,[1]Списки!$B$34,IF([1]постпродажное_обслуживание!P197&gt;0,[1]Списки!$B$33,"")))))</f>
        <v>#REF!</v>
      </c>
      <c r="D197" s="8" t="str">
        <f>HYPERLINK([1]Списки!V198,[1]Списки!U198)</f>
        <v>Я-01-120</v>
      </c>
      <c r="E197" s="11">
        <f>IF(Таблица5[[#This Row],[номер]]="","",INDEX([1]!Таблица7[дата],MATCH([1]постпродажное_обслуживание!$D197,[1]!Таблица7[номер],0)))</f>
        <v>42762</v>
      </c>
      <c r="F197" s="11">
        <f>IF(Таблица5[[#This Row],[дата]]="","",INDEX([1]!Таблица7[покупатель],MATCH([1]постпродажное_обслуживание!D197,[1]!Таблица7[номер],0)))</f>
        <v>0</v>
      </c>
      <c r="G197" s="11" t="str">
        <f>IF(Таблица5[[#This Row],[покупатель]]="","",INDEX([1]!Таблица7[объект],MATCH([1]постпродажное_обслуживание!$D197,[1]!Таблица7[номер],0)))</f>
        <v>2-й Брагинский 10</v>
      </c>
      <c r="H197" s="13">
        <f>IF(Таблица5[[#This Row],[номер]]="","",INDEX([1]!Таблица7[стр. №],MATCH(Таблица5[[#This Row],[номер]],[1]!Таблица7[номер],0)))</f>
        <v>12</v>
      </c>
      <c r="I197" s="14">
        <f>IF(Таблица5[[#This Row],[номер]]="","",INDEX([1]!Таблица7[кв],MATCH([1]постпродажное_обслуживание!$D197,[1]!Таблица7[номер],0)))</f>
        <v>228</v>
      </c>
      <c r="J197" s="11">
        <f>IF(Таблица5[[#This Row],[квартира]]="","",INDEX([1]!Таблица7[планируемая дата исполения],MATCH([1]постпродажное_обслуживание!$D197,[1]!Таблица7[номер],0)))</f>
        <v>42772</v>
      </c>
      <c r="K197" s="14">
        <f ca="1">IF(Таблица5[[#This Row],[срок ответ]]="","",INDEX([1]!Таблица7[тек. просрочка],MATCH([1]постпродажное_обслуживание!$D197,[1]!Таблица7[номер],0)))</f>
        <v>14</v>
      </c>
      <c r="P197" s="15">
        <v>42766</v>
      </c>
      <c r="Q197" s="11"/>
    </row>
    <row r="198" spans="1:17" x14ac:dyDescent="0.25">
      <c r="A198" s="5">
        <f t="shared" si="4"/>
        <v>196</v>
      </c>
      <c r="B198" s="11"/>
      <c r="C198" s="12" t="e">
        <f>IF(#REF!&gt;0,"Перевыставлено",IF(#REF!&gt;0,[1]Списки!$B$36,IF(#REF!&gt;0,[1]Списки!$B$35,IF([1]постпродажное_обслуживание!S198&gt;0,[1]Списки!$B$34,IF([1]постпродажное_обслуживание!P198&gt;0,[1]Списки!$B$33,"")))))</f>
        <v>#REF!</v>
      </c>
      <c r="D198" s="8" t="str">
        <f>HYPERLINK([1]Списки!V199,[1]Списки!U199)</f>
        <v>Я-01-123</v>
      </c>
      <c r="E198" s="11">
        <f>IF(Таблица5[[#This Row],[номер]]="","",INDEX([1]!Таблица7[дата],MATCH([1]постпродажное_обслуживание!$D198,[1]!Таблица7[номер],0)))</f>
        <v>42762</v>
      </c>
      <c r="F198" s="11">
        <f>IF(Таблица5[[#This Row],[дата]]="","",INDEX([1]!Таблица7[покупатель],MATCH([1]постпродажное_обслуживание!D198,[1]!Таблица7[номер],0)))</f>
        <v>0</v>
      </c>
      <c r="G198" s="11" t="str">
        <f>IF(Таблица5[[#This Row],[покупатель]]="","",INDEX([1]!Таблица7[объект],MATCH([1]постпродажное_обслуживание!$D198,[1]!Таблица7[номер],0)))</f>
        <v>2-й Брагинский 8</v>
      </c>
      <c r="H198" s="13">
        <f>IF(Таблица5[[#This Row],[номер]]="","",INDEX([1]!Таблица7[стр. №],MATCH(Таблица5[[#This Row],[номер]],[1]!Таблица7[номер],0)))</f>
        <v>13</v>
      </c>
      <c r="I198" s="14">
        <f>IF(Таблица5[[#This Row],[номер]]="","",INDEX([1]!Таблица7[кв],MATCH([1]постпродажное_обслуживание!$D198,[1]!Таблица7[номер],0)))</f>
        <v>14</v>
      </c>
      <c r="J198" s="11">
        <f>IF(Таблица5[[#This Row],[квартира]]="","",INDEX([1]!Таблица7[планируемая дата исполения],MATCH([1]постпродажное_обслуживание!$D198,[1]!Таблица7[номер],0)))</f>
        <v>42772</v>
      </c>
      <c r="K198" s="14">
        <f ca="1">IF(Таблица5[[#This Row],[срок ответ]]="","",INDEX([1]!Таблица7[тек. просрочка],MATCH([1]постпродажное_обслуживание!$D198,[1]!Таблица7[номер],0)))</f>
        <v>14</v>
      </c>
      <c r="P198" s="11"/>
      <c r="Q198" s="11"/>
    </row>
    <row r="199" spans="1:17" x14ac:dyDescent="0.25">
      <c r="A199" s="5">
        <f t="shared" si="4"/>
        <v>197</v>
      </c>
      <c r="B199" s="11"/>
      <c r="C199" s="12" t="e">
        <f>IF(#REF!&gt;0,"Перевыставлено",IF(#REF!&gt;0,[1]Списки!$B$36,IF(#REF!&gt;0,[1]Списки!$B$35,IF([1]постпродажное_обслуживание!S199&gt;0,[1]Списки!$B$34,IF([1]постпродажное_обслуживание!P199&gt;0,[1]Списки!$B$33,"")))))</f>
        <v>#REF!</v>
      </c>
      <c r="D199" s="8" t="str">
        <f>HYPERLINK([1]Списки!V200,[1]Списки!U200)</f>
        <v>Я-01-122</v>
      </c>
      <c r="E199" s="6">
        <f>IF(Таблица5[[#This Row],[номер]]="","",INDEX([1]!Таблица7[дата],MATCH([1]постпродажное_обслуживание!$D199,[1]!Таблица7[номер],0)))</f>
        <v>42760</v>
      </c>
      <c r="F199" s="6">
        <f>IF(Таблица5[[#This Row],[дата]]="","",INDEX([1]!Таблица7[покупатель],MATCH([1]постпродажное_обслуживание!D199,[1]!Таблица7[номер],0)))</f>
        <v>0</v>
      </c>
      <c r="G199" s="6" t="str">
        <f>IF(Таблица5[[#This Row],[покупатель]]="","",INDEX([1]!Таблица7[объект],MATCH([1]постпродажное_обслуживание!$D199,[1]!Таблица7[номер],0)))</f>
        <v>2-й Брагинский 7</v>
      </c>
      <c r="H199" s="13">
        <f>IF(Таблица5[[#This Row],[номер]]="","",INDEX([1]!Таблица7[стр. №],MATCH(Таблица5[[#This Row],[номер]],[1]!Таблица7[номер],0)))</f>
        <v>18</v>
      </c>
      <c r="I199" s="7">
        <f>IF(Таблица5[[#This Row],[номер]]="","",INDEX([1]!Таблица7[кв],MATCH([1]постпродажное_обслуживание!$D199,[1]!Таблица7[номер],0)))</f>
        <v>186</v>
      </c>
      <c r="J199" s="6">
        <f>IF(Таблица5[[#This Row],[квартира]]="","",INDEX([1]!Таблица7[планируемая дата исполения],MATCH([1]постпродажное_обслуживание!$D199,[1]!Таблица7[номер],0)))</f>
        <v>42770</v>
      </c>
      <c r="K199" s="6">
        <f ca="1">IF(Таблица5[[#This Row],[срок ответ]]="","",INDEX([1]!Таблица7[тек. просрочка],MATCH([1]постпродажное_обслуживание!$D199,[1]!Таблица7[номер],0)))</f>
        <v>16</v>
      </c>
      <c r="L199" s="7"/>
      <c r="P199" s="15">
        <v>42773</v>
      </c>
      <c r="Q199" s="11"/>
    </row>
    <row r="200" spans="1:17" x14ac:dyDescent="0.25">
      <c r="A200" s="5">
        <f t="shared" si="4"/>
        <v>198</v>
      </c>
      <c r="B200" s="11"/>
      <c r="C200" s="12" t="e">
        <f>IF(#REF!&gt;0,"Перевыставлено",IF(#REF!&gt;0,[1]Списки!$B$36,IF(#REF!&gt;0,[1]Списки!$B$35,IF([1]постпродажное_обслуживание!S200&gt;0,[1]Списки!$B$34,IF([1]постпродажное_обслуживание!P200&gt;0,[1]Списки!$B$33,"")))))</f>
        <v>#REF!</v>
      </c>
      <c r="D200" s="8" t="str">
        <f>HYPERLINK([1]Списки!V201,[1]Списки!U201)</f>
        <v>Я-01-125</v>
      </c>
      <c r="E200" s="6">
        <f>IF(Таблица5[[#This Row],[номер]]="","",INDEX([1]!Таблица7[дата],MATCH([1]постпродажное_обслуживание!$D200,[1]!Таблица7[номер],0)))</f>
        <v>42765</v>
      </c>
      <c r="F200" s="6">
        <f>IF(Таблица5[[#This Row],[дата]]="","",INDEX([1]!Таблица7[покупатель],MATCH([1]постпродажное_обслуживание!D200,[1]!Таблица7[номер],0)))</f>
        <v>0</v>
      </c>
      <c r="G200" s="6" t="str">
        <f>IF(Таблица5[[#This Row],[покупатель]]="","",INDEX([1]!Таблица7[объект],MATCH([1]постпродажное_обслуживание!$D200,[1]!Таблица7[номер],0)))</f>
        <v>2-й Брагинский 10</v>
      </c>
      <c r="H200" s="13">
        <f>IF(Таблица5[[#This Row],[номер]]="","",INDEX([1]!Таблица7[стр. №],MATCH(Таблица5[[#This Row],[номер]],[1]!Таблица7[номер],0)))</f>
        <v>12</v>
      </c>
      <c r="I200" s="7">
        <f>IF(Таблица5[[#This Row],[номер]]="","",INDEX([1]!Таблица7[кв],MATCH([1]постпродажное_обслуживание!$D200,[1]!Таблица7[номер],0)))</f>
        <v>285</v>
      </c>
      <c r="J200" s="6">
        <f>IF(Таблица5[[#This Row],[квартира]]="","",INDEX([1]!Таблица7[планируемая дата исполения],MATCH([1]постпродажное_обслуживание!$D200,[1]!Таблица7[номер],0)))</f>
        <v>42775</v>
      </c>
      <c r="K200" s="14">
        <f ca="1">IF(Таблица5[[#This Row],[срок ответ]]="","",INDEX([1]!Таблица7[тек. просрочка],MATCH([1]постпродажное_обслуживание!$D200,[1]!Таблица7[номер],0)))</f>
        <v>11</v>
      </c>
      <c r="L200" s="7"/>
      <c r="P200" s="15">
        <v>42766</v>
      </c>
      <c r="Q200" s="11"/>
    </row>
    <row r="201" spans="1:17" x14ac:dyDescent="0.25">
      <c r="A201" s="5">
        <f t="shared" si="4"/>
        <v>199</v>
      </c>
      <c r="B201" s="11"/>
      <c r="C201" s="12" t="e">
        <f>IF(#REF!&gt;0,"Перевыставлено",IF(#REF!&gt;0,[1]Списки!$B$36,IF(#REF!&gt;0,[1]Списки!$B$35,IF([1]постпродажное_обслуживание!S201&gt;0,[1]Списки!$B$34,IF([1]постпродажное_обслуживание!P201&gt;0,[1]Списки!$B$33,"")))))</f>
        <v>#REF!</v>
      </c>
      <c r="D201" s="8" t="str">
        <f>HYPERLINK([1]Списки!V202,[1]Списки!U202)</f>
        <v>Я-01-128</v>
      </c>
      <c r="E201" s="6">
        <f>IF(Таблица5[[#This Row],[номер]]="","",INDEX([1]!Таблица7[дата],MATCH([1]постпродажное_обслуживание!$D201,[1]!Таблица7[номер],0)))</f>
        <v>42765</v>
      </c>
      <c r="F201" s="6">
        <f>IF(Таблица5[[#This Row],[дата]]="","",INDEX([1]!Таблица7[покупатель],MATCH([1]постпродажное_обслуживание!D201,[1]!Таблица7[номер],0)))</f>
        <v>0</v>
      </c>
      <c r="G201" s="6" t="str">
        <f>IF(Таблица5[[#This Row],[покупатель]]="","",INDEX([1]!Таблица7[объект],MATCH([1]постпродажное_обслуживание!$D201,[1]!Таблица7[номер],0)))</f>
        <v>2-й Брагинский 7</v>
      </c>
      <c r="H201" s="13">
        <f>IF(Таблица5[[#This Row],[номер]]="","",INDEX([1]!Таблица7[стр. №],MATCH(Таблица5[[#This Row],[номер]],[1]!Таблица7[номер],0)))</f>
        <v>18</v>
      </c>
      <c r="I201" s="7">
        <f>IF(Таблица5[[#This Row],[номер]]="","",INDEX([1]!Таблица7[кв],MATCH([1]постпродажное_обслуживание!$D201,[1]!Таблица7[номер],0)))</f>
        <v>219</v>
      </c>
      <c r="J201" s="6">
        <f>IF(Таблица5[[#This Row],[квартира]]="","",INDEX([1]!Таблица7[планируемая дата исполения],MATCH([1]постпродажное_обслуживание!$D201,[1]!Таблица7[номер],0)))</f>
        <v>42775</v>
      </c>
      <c r="K201" s="6">
        <f ca="1">IF(Таблица5[[#This Row],[срок ответ]]="","",INDEX([1]!Таблица7[тек. просрочка],MATCH([1]постпродажное_обслуживание!$D201,[1]!Таблица7[номер],0)))</f>
        <v>11</v>
      </c>
      <c r="L201" s="7"/>
      <c r="P201" s="15">
        <v>42773</v>
      </c>
      <c r="Q201" s="11"/>
    </row>
    <row r="202" spans="1:17" x14ac:dyDescent="0.25">
      <c r="A202" s="5">
        <f t="shared" si="4"/>
        <v>200</v>
      </c>
      <c r="B202" s="11"/>
      <c r="C202" s="12" t="e">
        <f>IF(#REF!&gt;0,"Перевыставлено",IF(#REF!&gt;0,[1]Списки!$B$36,IF(#REF!&gt;0,[1]Списки!$B$35,IF([1]постпродажное_обслуживание!S202&gt;0,[1]Списки!$B$34,IF([1]постпродажное_обслуживание!P202&gt;0,[1]Списки!$B$33,"")))))</f>
        <v>#REF!</v>
      </c>
      <c r="D202" s="8" t="str">
        <f>HYPERLINK([1]Списки!V203,[1]Списки!U203)</f>
        <v>Я-01-129</v>
      </c>
      <c r="E202" s="6">
        <f>IF(Таблица5[[#This Row],[номер]]="","",INDEX([1]!Таблица7[дата],MATCH([1]постпродажное_обслуживание!$D202,[1]!Таблица7[номер],0)))</f>
        <v>42765</v>
      </c>
      <c r="F202" s="6">
        <f>IF(Таблица5[[#This Row],[дата]]="","",INDEX([1]!Таблица7[покупатель],MATCH([1]постпродажное_обслуживание!D202,[1]!Таблица7[номер],0)))</f>
        <v>0</v>
      </c>
      <c r="G202" s="6" t="str">
        <f>IF(Таблица5[[#This Row],[покупатель]]="","",INDEX([1]!Таблица7[объект],MATCH([1]постпродажное_обслуживание!$D202,[1]!Таблица7[номер],0)))</f>
        <v xml:space="preserve">2-й Брагинский 4 </v>
      </c>
      <c r="H202" s="13" t="str">
        <f>IF(Таблица5[[#This Row],[номер]]="","",INDEX([1]!Таблица7[стр. №],MATCH(Таблица5[[#This Row],[номер]],[1]!Таблица7[номер],0)))</f>
        <v>15а</v>
      </c>
      <c r="I202" s="7">
        <f>IF(Таблица5[[#This Row],[номер]]="","",INDEX([1]!Таблица7[кв],MATCH([1]постпродажное_обслуживание!$D202,[1]!Таблица7[номер],0)))</f>
        <v>22</v>
      </c>
      <c r="J202" s="6">
        <f>IF(Таблица5[[#This Row],[квартира]]="","",INDEX([1]!Таблица7[планируемая дата исполения],MATCH([1]постпродажное_обслуживание!$D202,[1]!Таблица7[номер],0)))</f>
        <v>42775</v>
      </c>
      <c r="K202" s="6">
        <f ca="1">IF(Таблица5[[#This Row],[срок ответ]]="","",INDEX([1]!Таблица7[тек. просрочка],MATCH([1]постпродажное_обслуживание!$D202,[1]!Таблица7[номер],0)))</f>
        <v>11</v>
      </c>
      <c r="L202" s="7"/>
      <c r="P202" s="15">
        <v>42766</v>
      </c>
      <c r="Q202" s="11"/>
    </row>
    <row r="203" spans="1:17" x14ac:dyDescent="0.25">
      <c r="A203" s="5">
        <f t="shared" si="4"/>
        <v>201</v>
      </c>
      <c r="B203" s="11"/>
      <c r="C203" s="12" t="e">
        <f>IF(#REF!&gt;0,"Перевыставлено",IF(#REF!&gt;0,[1]Списки!$B$36,IF(#REF!&gt;0,[1]Списки!$B$35,IF([1]постпродажное_обслуживание!S203&gt;0,[1]Списки!$B$34,IF([1]постпродажное_обслуживание!P203&gt;0,[1]Списки!$B$33,"")))))</f>
        <v>#REF!</v>
      </c>
      <c r="D203" s="8" t="str">
        <f>HYPERLINK([1]Списки!V204,[1]Списки!U204)</f>
        <v>Я-01-145</v>
      </c>
      <c r="E203" s="6">
        <f>IF(Таблица5[[#This Row],[номер]]="","",INDEX([1]!Таблица7[дата],MATCH([1]постпродажное_обслуживание!$D203,[1]!Таблица7[номер],0)))</f>
        <v>42767</v>
      </c>
      <c r="F203" s="6">
        <f>IF(Таблица5[[#This Row],[дата]]="","",INDEX([1]!Таблица7[покупатель],MATCH([1]постпродажное_обслуживание!D203,[1]!Таблица7[номер],0)))</f>
        <v>0</v>
      </c>
      <c r="G203" s="6" t="str">
        <f>IF(Таблица5[[#This Row],[покупатель]]="","",INDEX([1]!Таблица7[объект],MATCH([1]постпродажное_обслуживание!$D203,[1]!Таблица7[номер],0)))</f>
        <v>2-й Брагинский 7</v>
      </c>
      <c r="H203" s="13">
        <f>IF(Таблица5[[#This Row],[номер]]="","",INDEX([1]!Таблица7[стр. №],MATCH(Таблица5[[#This Row],[номер]],[1]!Таблица7[номер],0)))</f>
        <v>18</v>
      </c>
      <c r="I203" s="7">
        <f>IF(Таблица5[[#This Row],[номер]]="","",INDEX([1]!Таблица7[кв],MATCH([1]постпродажное_обслуживание!$D203,[1]!Таблица7[номер],0)))</f>
        <v>330</v>
      </c>
      <c r="J203" s="6">
        <f>IF(Таблица5[[#This Row],[квартира]]="","",INDEX([1]!Таблица7[планируемая дата исполения],MATCH([1]постпродажное_обслуживание!$D203,[1]!Таблица7[номер],0)))</f>
        <v>42777</v>
      </c>
      <c r="K203" s="6">
        <f ca="1">IF(Таблица5[[#This Row],[срок ответ]]="","",INDEX([1]!Таблица7[тек. просрочка],MATCH([1]постпродажное_обслуживание!$D203,[1]!Таблица7[номер],0)))</f>
        <v>9</v>
      </c>
      <c r="L203" s="7"/>
      <c r="P203" s="15">
        <v>42773</v>
      </c>
      <c r="Q203" s="11"/>
    </row>
    <row r="204" spans="1:17" x14ac:dyDescent="0.25">
      <c r="A204" s="5">
        <f t="shared" si="4"/>
        <v>202</v>
      </c>
      <c r="B204" s="11"/>
      <c r="C204" s="12" t="e">
        <f>IF(#REF!&gt;0,"Перевыставлено",IF(#REF!&gt;0,[1]Списки!$B$36,IF(#REF!&gt;0,[1]Списки!$B$35,IF([1]постпродажное_обслуживание!S204&gt;0,[1]Списки!$B$34,IF([1]постпродажное_обслуживание!P204&gt;0,[1]Списки!$B$33,"")))))</f>
        <v>#REF!</v>
      </c>
      <c r="D204" s="8" t="str">
        <f>HYPERLINK([1]Списки!V205,[1]Списки!U205)</f>
        <v>Я-01-146</v>
      </c>
      <c r="E204" s="6">
        <f>IF(Таблица5[[#This Row],[номер]]="","",INDEX([1]!Таблица7[дата],MATCH([1]постпродажное_обслуживание!$D204,[1]!Таблица7[номер],0)))</f>
        <v>42767</v>
      </c>
      <c r="F204" s="6">
        <f>IF(Таблица5[[#This Row],[дата]]="","",INDEX([1]!Таблица7[покупатель],MATCH([1]постпродажное_обслуживание!D204,[1]!Таблица7[номер],0)))</f>
        <v>0</v>
      </c>
      <c r="G204" s="6" t="str">
        <f>IF(Таблица5[[#This Row],[покупатель]]="","",INDEX([1]!Таблица7[объект],MATCH([1]постпродажное_обслуживание!$D204,[1]!Таблица7[номер],0)))</f>
        <v>2-й Брагинский 10</v>
      </c>
      <c r="H204" s="13">
        <f>IF(Таблица5[[#This Row],[номер]]="","",INDEX([1]!Таблица7[стр. №],MATCH(Таблица5[[#This Row],[номер]],[1]!Таблица7[номер],0)))</f>
        <v>12</v>
      </c>
      <c r="I204" s="7">
        <f>IF(Таблица5[[#This Row],[номер]]="","",INDEX([1]!Таблица7[кв],MATCH([1]постпродажное_обслуживание!$D204,[1]!Таблица7[номер],0)))</f>
        <v>228</v>
      </c>
      <c r="J204" s="6">
        <f>IF(Таблица5[[#This Row],[квартира]]="","",INDEX([1]!Таблица7[планируемая дата исполения],MATCH([1]постпродажное_обслуживание!$D204,[1]!Таблица7[номер],0)))</f>
        <v>42777</v>
      </c>
      <c r="K204" s="6">
        <f ca="1">IF(Таблица5[[#This Row],[срок ответ]]="","",INDEX([1]!Таблица7[тек. просрочка],MATCH([1]постпродажное_обслуживание!$D204,[1]!Таблица7[номер],0)))</f>
        <v>9</v>
      </c>
      <c r="L204" s="7"/>
      <c r="P204" s="15">
        <v>42779</v>
      </c>
      <c r="Q204" s="11"/>
    </row>
    <row r="205" spans="1:17" x14ac:dyDescent="0.25">
      <c r="A205" s="5">
        <f t="shared" si="4"/>
        <v>203</v>
      </c>
      <c r="B205" s="11"/>
      <c r="C205" s="12" t="e">
        <f>IF(#REF!&gt;0,"Перевыставлено",IF(#REF!&gt;0,[1]Списки!$B$36,IF(#REF!&gt;0,[1]Списки!$B$35,IF([1]постпродажное_обслуживание!S205&gt;0,[1]Списки!$B$34,IF([1]постпродажное_обслуживание!P205&gt;0,[1]Списки!$B$33,"")))))</f>
        <v>#REF!</v>
      </c>
      <c r="D205" s="8" t="str">
        <f>HYPERLINK([1]Списки!V206,[1]Списки!U206)</f>
        <v>Я-01-151-1</v>
      </c>
      <c r="E205" s="6">
        <f>IF(Таблица5[[#This Row],[номер]]="","",INDEX([1]!Таблица7[дата],MATCH([1]постпродажное_обслуживание!$D205,[1]!Таблица7[номер],0)))</f>
        <v>42768</v>
      </c>
      <c r="F205" s="6">
        <f>IF(Таблица5[[#This Row],[дата]]="","",INDEX([1]!Таблица7[покупатель],MATCH([1]постпродажное_обслуживание!D205,[1]!Таблица7[номер],0)))</f>
        <v>0</v>
      </c>
      <c r="G205" s="6" t="str">
        <f>IF(Таблица5[[#This Row],[покупатель]]="","",INDEX([1]!Таблица7[объект],MATCH([1]постпродажное_обслуживание!$D205,[1]!Таблица7[номер],0)))</f>
        <v>2-й Брагинский 7</v>
      </c>
      <c r="H205" s="13">
        <f>IF(Таблица5[[#This Row],[номер]]="","",INDEX([1]!Таблица7[стр. №],MATCH(Таблица5[[#This Row],[номер]],[1]!Таблица7[номер],0)))</f>
        <v>18</v>
      </c>
      <c r="I205" s="7">
        <f>IF(Таблица5[[#This Row],[номер]]="","",INDEX([1]!Таблица7[кв],MATCH([1]постпродажное_обслуживание!$D205,[1]!Таблица7[номер],0)))</f>
        <v>242</v>
      </c>
      <c r="J205" s="6">
        <f>IF(Таблица5[[#This Row],[квартира]]="","",INDEX([1]!Таблица7[планируемая дата исполения],MATCH([1]постпродажное_обслуживание!$D205,[1]!Таблица7[номер],0)))</f>
        <v>42778</v>
      </c>
      <c r="K205" s="6">
        <f ca="1">IF(Таблица5[[#This Row],[срок ответ]]="","",INDEX([1]!Таблица7[тек. просрочка],MATCH([1]постпродажное_обслуживание!$D205,[1]!Таблица7[номер],0)))</f>
        <v>8</v>
      </c>
      <c r="L205" s="7"/>
      <c r="P205" s="15">
        <v>42773</v>
      </c>
      <c r="Q205" s="11"/>
    </row>
    <row r="206" spans="1:17" x14ac:dyDescent="0.25">
      <c r="A206" s="5">
        <f t="shared" si="4"/>
        <v>204</v>
      </c>
      <c r="B206" s="11"/>
      <c r="C206" s="12" t="e">
        <f>IF(#REF!&gt;0,"Перевыставлено",IF(#REF!&gt;0,[1]Списки!$B$36,IF(#REF!&gt;0,[1]Списки!$B$35,IF([1]постпродажное_обслуживание!S206&gt;0,[1]Списки!$B$34,IF([1]постпродажное_обслуживание!P206&gt;0,[1]Списки!$B$33,"")))))</f>
        <v>#REF!</v>
      </c>
      <c r="D206" s="8" t="str">
        <f>HYPERLINK([1]Списки!V207,[1]Списки!U207)</f>
        <v>Я-01-151-2</v>
      </c>
      <c r="E206" s="6">
        <f>IF(Таблица5[[#This Row],[номер]]="","",INDEX([1]!Таблица7[дата],MATCH([1]постпродажное_обслуживание!$D206,[1]!Таблица7[номер],0)))</f>
        <v>42768</v>
      </c>
      <c r="F206" s="6">
        <f>IF(Таблица5[[#This Row],[дата]]="","",INDEX([1]!Таблица7[покупатель],MATCH([1]постпродажное_обслуживание!D206,[1]!Таблица7[номер],0)))</f>
        <v>0</v>
      </c>
      <c r="G206" s="6" t="str">
        <f>IF(Таблица5[[#This Row],[покупатель]]="","",INDEX([1]!Таблица7[объект],MATCH([1]постпродажное_обслуживание!$D206,[1]!Таблица7[номер],0)))</f>
        <v>2-й Брагинский 7</v>
      </c>
      <c r="H206" s="13">
        <f>IF(Таблица5[[#This Row],[номер]]="","",INDEX([1]!Таблица7[стр. №],MATCH(Таблица5[[#This Row],[номер]],[1]!Таблица7[номер],0)))</f>
        <v>18</v>
      </c>
      <c r="I206" s="7">
        <f>IF(Таблица5[[#This Row],[номер]]="","",INDEX([1]!Таблица7[кв],MATCH([1]постпродажное_обслуживание!$D206,[1]!Таблица7[номер],0)))</f>
        <v>302</v>
      </c>
      <c r="J206" s="6">
        <f>IF(Таблица5[[#This Row],[квартира]]="","",INDEX([1]!Таблица7[планируемая дата исполения],MATCH([1]постпродажное_обслуживание!$D206,[1]!Таблица7[номер],0)))</f>
        <v>42778</v>
      </c>
      <c r="K206" s="6">
        <f ca="1">IF(Таблица5[[#This Row],[срок ответ]]="","",INDEX([1]!Таблица7[тек. просрочка],MATCH([1]постпродажное_обслуживание!$D206,[1]!Таблица7[номер],0)))</f>
        <v>8</v>
      </c>
      <c r="L206" s="7"/>
      <c r="P206" s="15">
        <v>42773</v>
      </c>
      <c r="Q206" s="11"/>
    </row>
    <row r="207" spans="1:17" x14ac:dyDescent="0.25">
      <c r="A207" s="5">
        <f t="shared" si="4"/>
        <v>205</v>
      </c>
      <c r="B207" s="11"/>
      <c r="C207" s="12" t="e">
        <f>IF(#REF!&gt;0,"Перевыставлено",IF(#REF!&gt;0,[1]Списки!$B$36,IF(#REF!&gt;0,[1]Списки!$B$35,IF([1]постпродажное_обслуживание!S207&gt;0,[1]Списки!$B$34,IF([1]постпродажное_обслуживание!P207&gt;0,[1]Списки!$B$33,"")))))</f>
        <v>#REF!</v>
      </c>
      <c r="D207" s="8" t="str">
        <f>HYPERLINK([1]Списки!V208,[1]Списки!U208)</f>
        <v>Я-01-152</v>
      </c>
      <c r="E207" s="6">
        <f>IF(Таблица5[[#This Row],[номер]]="","",INDEX([1]!Таблица7[дата],MATCH([1]постпродажное_обслуживание!$D207,[1]!Таблица7[номер],0)))</f>
        <v>42768</v>
      </c>
      <c r="F207" s="6">
        <f>IF(Таблица5[[#This Row],[дата]]="","",INDEX([1]!Таблица7[покупатель],MATCH([1]постпродажное_обслуживание!D207,[1]!Таблица7[номер],0)))</f>
        <v>0</v>
      </c>
      <c r="G207" s="6" t="str">
        <f>IF(Таблица5[[#This Row],[покупатель]]="","",INDEX([1]!Таблица7[объект],MATCH([1]постпродажное_обслуживание!$D207,[1]!Таблица7[номер],0)))</f>
        <v>Батова 26</v>
      </c>
      <c r="H207" s="13">
        <f>IF(Таблица5[[#This Row],[номер]]="","",INDEX([1]!Таблица7[стр. №],MATCH(Таблица5[[#This Row],[номер]],[1]!Таблица7[номер],0)))</f>
        <v>22</v>
      </c>
      <c r="I207" s="7">
        <f>IF(Таблица5[[#This Row],[номер]]="","",INDEX([1]!Таблица7[кв],MATCH([1]постпродажное_обслуживание!$D207,[1]!Таблица7[номер],0)))</f>
        <v>88</v>
      </c>
      <c r="J207" s="6">
        <f>IF(Таблица5[[#This Row],[квартира]]="","",INDEX([1]!Таблица7[планируемая дата исполения],MATCH([1]постпродажное_обслуживание!$D207,[1]!Таблица7[номер],0)))</f>
        <v>42778</v>
      </c>
      <c r="K207" s="6">
        <f ca="1">IF(Таблица5[[#This Row],[срок ответ]]="","",INDEX([1]!Таблица7[тек. просрочка],MATCH([1]постпродажное_обслуживание!$D207,[1]!Таблица7[номер],0)))</f>
        <v>8</v>
      </c>
      <c r="L207" s="7"/>
      <c r="P207" s="15">
        <v>42779</v>
      </c>
      <c r="Q207" s="11"/>
    </row>
    <row r="208" spans="1:17" x14ac:dyDescent="0.25">
      <c r="A208" s="5">
        <f t="shared" si="4"/>
        <v>206</v>
      </c>
      <c r="B208" s="11"/>
      <c r="C208" s="12" t="e">
        <f>IF(#REF!&gt;0,"Перевыставлено",IF(#REF!&gt;0,[1]Списки!$B$36,IF(#REF!&gt;0,[1]Списки!$B$35,IF([1]постпродажное_обслуживание!S208&gt;0,[1]Списки!$B$34,IF([1]постпродажное_обслуживание!P208&gt;0,[1]Списки!$B$33,"")))))</f>
        <v>#REF!</v>
      </c>
      <c r="D208" s="8" t="str">
        <f>HYPERLINK([1]Списки!V209,[1]Списки!U209)</f>
        <v>Я-01-153</v>
      </c>
      <c r="E208" s="6">
        <f>IF(Таблица5[[#This Row],[номер]]="","",INDEX([1]!Таблица7[дата],MATCH([1]постпродажное_обслуживание!$D208,[1]!Таблица7[номер],0)))</f>
        <v>42768</v>
      </c>
      <c r="F208" s="6">
        <f>IF(Таблица5[[#This Row],[дата]]="","",INDEX([1]!Таблица7[покупатель],MATCH([1]постпродажное_обслуживание!D208,[1]!Таблица7[номер],0)))</f>
        <v>0</v>
      </c>
      <c r="G208" s="6" t="str">
        <f>IF(Таблица5[[#This Row],[покупатель]]="","",INDEX([1]!Таблица7[объект],MATCH([1]постпродажное_обслуживание!$D208,[1]!Таблица7[номер],0)))</f>
        <v>2-й Брагинский 10</v>
      </c>
      <c r="H208" s="13">
        <f>IF(Таблица5[[#This Row],[номер]]="","",INDEX([1]!Таблица7[стр. №],MATCH(Таблица5[[#This Row],[номер]],[1]!Таблица7[номер],0)))</f>
        <v>12</v>
      </c>
      <c r="I208" s="7">
        <f>IF(Таблица5[[#This Row],[номер]]="","",INDEX([1]!Таблица7[кв],MATCH([1]постпродажное_обслуживание!$D208,[1]!Таблица7[номер],0)))</f>
        <v>129</v>
      </c>
      <c r="J208" s="6">
        <f>IF(Таблица5[[#This Row],[квартира]]="","",INDEX([1]!Таблица7[планируемая дата исполения],MATCH([1]постпродажное_обслуживание!$D208,[1]!Таблица7[номер],0)))</f>
        <v>42778</v>
      </c>
      <c r="K208" s="6">
        <f ca="1">IF(Таблица5[[#This Row],[срок ответ]]="","",INDEX([1]!Таблица7[тек. просрочка],MATCH([1]постпродажное_обслуживание!$D208,[1]!Таблица7[номер],0)))</f>
        <v>8</v>
      </c>
      <c r="L208" s="7"/>
      <c r="P208" s="15">
        <v>42773</v>
      </c>
      <c r="Q208" s="11"/>
    </row>
    <row r="209" spans="1:17" x14ac:dyDescent="0.25">
      <c r="A209" s="5">
        <f t="shared" si="4"/>
        <v>207</v>
      </c>
      <c r="B209" s="11"/>
      <c r="C209" s="12" t="e">
        <f>IF(#REF!&gt;0,"Перевыставлено",IF(#REF!&gt;0,[1]Списки!$B$36,IF(#REF!&gt;0,[1]Списки!$B$35,IF([1]постпродажное_обслуживание!S209&gt;0,[1]Списки!$B$34,IF([1]постпродажное_обслуживание!P209&gt;0,[1]Списки!$B$33,"")))))</f>
        <v>#REF!</v>
      </c>
      <c r="D209" s="8" t="str">
        <f>HYPERLINK([1]Списки!V210,[1]Списки!U210)</f>
        <v>Я-01-154</v>
      </c>
      <c r="E209" s="6">
        <f>IF(Таблица5[[#This Row],[номер]]="","",INDEX([1]!Таблица7[дата],MATCH([1]постпродажное_обслуживание!$D209,[1]!Таблица7[номер],0)))</f>
        <v>42768</v>
      </c>
      <c r="F209" s="6">
        <f>IF(Таблица5[[#This Row],[дата]]="","",INDEX([1]!Таблица7[покупатель],MATCH([1]постпродажное_обслуживание!D209,[1]!Таблица7[номер],0)))</f>
        <v>0</v>
      </c>
      <c r="G209" s="6" t="str">
        <f>IF(Таблица5[[#This Row],[покупатель]]="","",INDEX([1]!Таблица7[объект],MATCH([1]постпродажное_обслуживание!$D209,[1]!Таблица7[номер],0)))</f>
        <v>2-й Брагинский 7</v>
      </c>
      <c r="H209" s="13">
        <f>IF(Таблица5[[#This Row],[номер]]="","",INDEX([1]!Таблица7[стр. №],MATCH(Таблица5[[#This Row],[номер]],[1]!Таблица7[номер],0)))</f>
        <v>18</v>
      </c>
      <c r="I209" s="7">
        <f>IF(Таблица5[[#This Row],[номер]]="","",INDEX([1]!Таблица7[кв],MATCH([1]постпродажное_обслуживание!$D209,[1]!Таблица7[номер],0)))</f>
        <v>115</v>
      </c>
      <c r="J209" s="6">
        <f>IF(Таблица5[[#This Row],[квартира]]="","",INDEX([1]!Таблица7[планируемая дата исполения],MATCH([1]постпродажное_обслуживание!$D209,[1]!Таблица7[номер],0)))</f>
        <v>42778</v>
      </c>
      <c r="K209" s="6">
        <f ca="1">IF(Таблица5[[#This Row],[срок ответ]]="","",INDEX([1]!Таблица7[тек. просрочка],MATCH([1]постпродажное_обслуживание!$D209,[1]!Таблица7[номер],0)))</f>
        <v>8</v>
      </c>
      <c r="L209" s="7"/>
      <c r="P209" s="11"/>
      <c r="Q209" s="11"/>
    </row>
    <row r="210" spans="1:17" x14ac:dyDescent="0.25">
      <c r="A210" s="5">
        <f t="shared" si="4"/>
        <v>208</v>
      </c>
      <c r="B210" s="11"/>
      <c r="C210" s="12" t="e">
        <f>IF(#REF!&gt;0,"Перевыставлено",IF(#REF!&gt;0,[1]Списки!$B$36,IF(#REF!&gt;0,[1]Списки!$B$35,IF([1]постпродажное_обслуживание!S210&gt;0,[1]Списки!$B$34,IF([1]постпродажное_обслуживание!P210&gt;0,[1]Списки!$B$33,"")))))</f>
        <v>#REF!</v>
      </c>
      <c r="D210" s="8" t="str">
        <f>HYPERLINK([1]Списки!V211,[1]Списки!U211)</f>
        <v>Я-01-156</v>
      </c>
      <c r="E210" s="6">
        <f>IF(Таблица5[[#This Row],[номер]]="","",INDEX([1]!Таблица7[дата],MATCH([1]постпродажное_обслуживание!$D210,[1]!Таблица7[номер],0)))</f>
        <v>42769</v>
      </c>
      <c r="F210" s="6">
        <f>IF(Таблица5[[#This Row],[дата]]="","",INDEX([1]!Таблица7[покупатель],MATCH([1]постпродажное_обслуживание!D210,[1]!Таблица7[номер],0)))</f>
        <v>0</v>
      </c>
      <c r="G210" s="6" t="str">
        <f>IF(Таблица5[[#This Row],[покупатель]]="","",INDEX([1]!Таблица7[объект],MATCH([1]постпродажное_обслуживание!$D210,[1]!Таблица7[номер],0)))</f>
        <v>2-й Брагинский 10</v>
      </c>
      <c r="H210" s="13">
        <f>IF(Таблица5[[#This Row],[номер]]="","",INDEX([1]!Таблица7[стр. №],MATCH(Таблица5[[#This Row],[номер]],[1]!Таблица7[номер],0)))</f>
        <v>12</v>
      </c>
      <c r="I210" s="7">
        <f>IF(Таблица5[[#This Row],[номер]]="","",INDEX([1]!Таблица7[кв],MATCH([1]постпродажное_обслуживание!$D210,[1]!Таблица7[номер],0)))</f>
        <v>327</v>
      </c>
      <c r="J210" s="6">
        <f>IF(Таблица5[[#This Row],[квартира]]="","",INDEX([1]!Таблица7[планируемая дата исполения],MATCH([1]постпродажное_обслуживание!$D210,[1]!Таблица7[номер],0)))</f>
        <v>42779</v>
      </c>
      <c r="K210" s="6">
        <f ca="1">IF(Таблица5[[#This Row],[срок ответ]]="","",INDEX([1]!Таблица7[тек. просрочка],MATCH([1]постпродажное_обслуживание!$D210,[1]!Таблица7[номер],0)))</f>
        <v>7</v>
      </c>
      <c r="L210" s="7"/>
      <c r="P210" s="15">
        <v>42773</v>
      </c>
      <c r="Q210" s="11"/>
    </row>
    <row r="211" spans="1:17" x14ac:dyDescent="0.25">
      <c r="A211" s="5">
        <f t="shared" si="4"/>
        <v>209</v>
      </c>
      <c r="B211" s="11"/>
      <c r="C211" s="12" t="e">
        <f>IF(#REF!&gt;0,"Перевыставлено",IF(#REF!&gt;0,[1]Списки!$B$36,IF(#REF!&gt;0,[1]Списки!$B$35,IF([1]постпродажное_обслуживание!S211&gt;0,[1]Списки!$B$34,IF([1]постпродажное_обслуживание!P211&gt;0,[1]Списки!$B$33,"")))))</f>
        <v>#REF!</v>
      </c>
      <c r="D211" s="8" t="str">
        <f>HYPERLINK([1]Списки!V212,[1]Списки!U212)</f>
        <v>Я-01-140</v>
      </c>
      <c r="E211" s="6">
        <f>IF(Таблица5[[#This Row],[номер]]="","",INDEX([1]!Таблица7[дата],MATCH([1]постпродажное_обслуживание!$D211,[1]!Таблица7[номер],0)))</f>
        <v>42766</v>
      </c>
      <c r="F211" s="6">
        <f>IF(Таблица5[[#This Row],[дата]]="","",INDEX([1]!Таблица7[покупатель],MATCH([1]постпродажное_обслуживание!D211,[1]!Таблица7[номер],0)))</f>
        <v>0</v>
      </c>
      <c r="G211" s="6" t="str">
        <f>IF(Таблица5[[#This Row],[покупатель]]="","",INDEX([1]!Таблица7[объект],MATCH([1]постпродажное_обслуживание!$D211,[1]!Таблица7[номер],0)))</f>
        <v>2-й Брагинский 7</v>
      </c>
      <c r="H211" s="13">
        <f>IF(Таблица5[[#This Row],[номер]]="","",INDEX([1]!Таблица7[стр. №],MATCH(Таблица5[[#This Row],[номер]],[1]!Таблица7[номер],0)))</f>
        <v>18</v>
      </c>
      <c r="I211" s="7">
        <f>IF(Таблица5[[#This Row],[номер]]="","",INDEX([1]!Таблица7[кв],MATCH([1]постпродажное_обслуживание!$D211,[1]!Таблица7[номер],0)))</f>
        <v>238</v>
      </c>
      <c r="J211" s="6">
        <f>IF(Таблица5[[#This Row],[квартира]]="","",INDEX([1]!Таблица7[планируемая дата исполения],MATCH([1]постпродажное_обслуживание!$D211,[1]!Таблица7[номер],0)))</f>
        <v>42776</v>
      </c>
      <c r="K211" s="6">
        <f ca="1">IF(Таблица5[[#This Row],[срок ответ]]="","",INDEX([1]!Таблица7[тек. просрочка],MATCH([1]постпродажное_обслуживание!$D211,[1]!Таблица7[номер],0)))</f>
        <v>10</v>
      </c>
      <c r="L211" s="7"/>
      <c r="P211" s="15">
        <v>42773</v>
      </c>
      <c r="Q211" s="11"/>
    </row>
    <row r="212" spans="1:17" x14ac:dyDescent="0.25">
      <c r="A212" s="5">
        <f t="shared" si="4"/>
        <v>210</v>
      </c>
      <c r="B212" s="11"/>
      <c r="C212" s="12" t="e">
        <f>IF(#REF!&gt;0,"Перевыставлено",IF(#REF!&gt;0,[1]Списки!$B$36,IF(#REF!&gt;0,[1]Списки!$B$35,IF([1]постпродажное_обслуживание!S212&gt;0,[1]Списки!$B$34,IF([1]постпродажное_обслуживание!P212&gt;0,[1]Списки!$B$33,"")))))</f>
        <v>#REF!</v>
      </c>
      <c r="D212" s="8" t="str">
        <f>HYPERLINK([1]Списки!V213,[1]Списки!U213)</f>
        <v>Я-01-139</v>
      </c>
      <c r="E212" s="6">
        <f>IF(Таблица5[[#This Row],[номер]]="","",INDEX([1]!Таблица7[дата],MATCH([1]постпродажное_обслуживание!$D212,[1]!Таблица7[номер],0)))</f>
        <v>42766</v>
      </c>
      <c r="F212" s="6">
        <f>IF(Таблица5[[#This Row],[дата]]="","",INDEX([1]!Таблица7[покупатель],MATCH([1]постпродажное_обслуживание!D212,[1]!Таблица7[номер],0)))</f>
        <v>0</v>
      </c>
      <c r="G212" s="6" t="str">
        <f>IF(Таблица5[[#This Row],[покупатель]]="","",INDEX([1]!Таблица7[объект],MATCH([1]постпродажное_обслуживание!$D212,[1]!Таблица7[номер],0)))</f>
        <v>2-й Брагинский 7</v>
      </c>
      <c r="H212" s="13">
        <f>IF(Таблица5[[#This Row],[номер]]="","",INDEX([1]!Таблица7[стр. №],MATCH(Таблица5[[#This Row],[номер]],[1]!Таблица7[номер],0)))</f>
        <v>18</v>
      </c>
      <c r="I212" s="7">
        <f>IF(Таблица5[[#This Row],[номер]]="","",INDEX([1]!Таблица7[кв],MATCH([1]постпродажное_обслуживание!$D212,[1]!Таблица7[номер],0)))</f>
        <v>156</v>
      </c>
      <c r="J212" s="6">
        <f>IF(Таблица5[[#This Row],[квартира]]="","",INDEX([1]!Таблица7[планируемая дата исполения],MATCH([1]постпродажное_обслуживание!$D212,[1]!Таблица7[номер],0)))</f>
        <v>42776</v>
      </c>
      <c r="K212" s="6">
        <f ca="1">IF(Таблица5[[#This Row],[срок ответ]]="","",INDEX([1]!Таблица7[тек. просрочка],MATCH([1]постпродажное_обслуживание!$D212,[1]!Таблица7[номер],0)))</f>
        <v>10</v>
      </c>
      <c r="L212" s="7"/>
      <c r="P212" s="11"/>
      <c r="Q212" s="11"/>
    </row>
    <row r="213" spans="1:17" x14ac:dyDescent="0.25">
      <c r="A213" s="5">
        <f t="shared" si="4"/>
        <v>211</v>
      </c>
      <c r="B213" s="11"/>
      <c r="C213" s="12" t="e">
        <f>IF(#REF!&gt;0,"Перевыставлено",IF(#REF!&gt;0,[1]Списки!$B$36,IF(#REF!&gt;0,[1]Списки!$B$35,IF([1]постпродажное_обслуживание!S213&gt;0,[1]Списки!$B$34,IF([1]постпродажное_обслуживание!P213&gt;0,[1]Списки!$B$33,"")))))</f>
        <v>#REF!</v>
      </c>
      <c r="D213" s="8" t="str">
        <f>HYPERLINK([1]Списки!V214,[1]Списки!U214)</f>
        <v>Я-01-138</v>
      </c>
      <c r="E213" s="6">
        <f>IF(Таблица5[[#This Row],[номер]]="","",INDEX([1]!Таблица7[дата],MATCH([1]постпродажное_обслуживание!$D213,[1]!Таблица7[номер],0)))</f>
        <v>42766</v>
      </c>
      <c r="F213" s="6">
        <f>IF(Таблица5[[#This Row],[дата]]="","",INDEX([1]!Таблица7[покупатель],MATCH([1]постпродажное_обслуживание!D213,[1]!Таблица7[номер],0)))</f>
        <v>0</v>
      </c>
      <c r="G213" s="6" t="str">
        <f>IF(Таблица5[[#This Row],[покупатель]]="","",INDEX([1]!Таблица7[объект],MATCH([1]постпродажное_обслуживание!$D213,[1]!Таблица7[номер],0)))</f>
        <v>2-й Брагинский 6</v>
      </c>
      <c r="H213" s="13">
        <f>IF(Таблица5[[#This Row],[номер]]="","",INDEX([1]!Таблица7[стр. №],MATCH(Таблица5[[#This Row],[номер]],[1]!Таблица7[номер],0)))</f>
        <v>14</v>
      </c>
      <c r="I213" s="7">
        <f>IF(Таблица5[[#This Row],[номер]]="","",INDEX([1]!Таблица7[кв],MATCH([1]постпродажное_обслуживание!$D213,[1]!Таблица7[номер],0)))</f>
        <v>190</v>
      </c>
      <c r="J213" s="6">
        <f>IF(Таблица5[[#This Row],[квартира]]="","",INDEX([1]!Таблица7[планируемая дата исполения],MATCH([1]постпродажное_обслуживание!$D213,[1]!Таблица7[номер],0)))</f>
        <v>42776</v>
      </c>
      <c r="K213" s="6">
        <f ca="1">IF(Таблица5[[#This Row],[срок ответ]]="","",INDEX([1]!Таблица7[тек. просрочка],MATCH([1]постпродажное_обслуживание!$D213,[1]!Таблица7[номер],0)))</f>
        <v>10</v>
      </c>
      <c r="L213" s="7"/>
      <c r="P213" s="15">
        <v>42779</v>
      </c>
      <c r="Q213" s="11"/>
    </row>
    <row r="214" spans="1:17" x14ac:dyDescent="0.25">
      <c r="A214" s="5">
        <f t="shared" si="4"/>
        <v>212</v>
      </c>
      <c r="B214" s="11"/>
      <c r="C214" s="12" t="e">
        <f>IF(#REF!&gt;0,"Перевыставлено",IF(#REF!&gt;0,[1]Списки!$B$36,IF(#REF!&gt;0,[1]Списки!$B$35,IF([1]постпродажное_обслуживание!S214&gt;0,[1]Списки!$B$34,IF([1]постпродажное_обслуживание!P214&gt;0,[1]Списки!$B$33,"")))))</f>
        <v>#REF!</v>
      </c>
      <c r="D214" s="8" t="str">
        <f>HYPERLINK([1]Списки!V215,[1]Списки!U215)</f>
        <v>Я-01-137</v>
      </c>
      <c r="E214" s="6">
        <f>IF(Таблица5[[#This Row],[номер]]="","",INDEX([1]!Таблица7[дата],MATCH([1]постпродажное_обслуживание!$D214,[1]!Таблица7[номер],0)))</f>
        <v>42766</v>
      </c>
      <c r="F214" s="6">
        <f>IF(Таблица5[[#This Row],[дата]]="","",INDEX([1]!Таблица7[покупатель],MATCH([1]постпродажное_обслуживание!D214,[1]!Таблица7[номер],0)))</f>
        <v>0</v>
      </c>
      <c r="G214" s="6" t="str">
        <f>IF(Таблица5[[#This Row],[покупатель]]="","",INDEX([1]!Таблица7[объект],MATCH([1]постпродажное_обслуживание!$D214,[1]!Таблица7[номер],0)))</f>
        <v>Батова 26</v>
      </c>
      <c r="H214" s="13">
        <f>IF(Таблица5[[#This Row],[номер]]="","",INDEX([1]!Таблица7[стр. №],MATCH(Таблица5[[#This Row],[номер]],[1]!Таблица7[номер],0)))</f>
        <v>22</v>
      </c>
      <c r="I214" s="7">
        <f>IF(Таблица5[[#This Row],[номер]]="","",INDEX([1]!Таблица7[кв],MATCH([1]постпродажное_обслуживание!$D214,[1]!Таблица7[номер],0)))</f>
        <v>98</v>
      </c>
      <c r="J214" s="6">
        <f>IF(Таблица5[[#This Row],[квартира]]="","",INDEX([1]!Таблица7[планируемая дата исполения],MATCH([1]постпродажное_обслуживание!$D214,[1]!Таблица7[номер],0)))</f>
        <v>42776</v>
      </c>
      <c r="K214" s="6">
        <f ca="1">IF(Таблица5[[#This Row],[срок ответ]]="","",INDEX([1]!Таблица7[тек. просрочка],MATCH([1]постпродажное_обслуживание!$D214,[1]!Таблица7[номер],0)))</f>
        <v>10</v>
      </c>
      <c r="L214" s="7"/>
      <c r="P214" s="15">
        <v>42773</v>
      </c>
      <c r="Q214" s="11"/>
    </row>
    <row r="215" spans="1:17" x14ac:dyDescent="0.25">
      <c r="A215" s="5">
        <f t="shared" si="4"/>
        <v>213</v>
      </c>
      <c r="B215" s="11"/>
      <c r="C215" s="12" t="e">
        <f>IF(#REF!&gt;0,"Перевыставлено",IF(#REF!&gt;0,[1]Списки!$B$36,IF(#REF!&gt;0,[1]Списки!$B$35,IF([1]постпродажное_обслуживание!S215&gt;0,[1]Списки!$B$34,IF([1]постпродажное_обслуживание!P215&gt;0,[1]Списки!$B$33,"")))))</f>
        <v>#REF!</v>
      </c>
      <c r="D215" s="8" t="str">
        <f>HYPERLINK([1]Списки!V216,[1]Списки!U216)</f>
        <v>Я-01-136</v>
      </c>
      <c r="E215" s="6">
        <f>IF(Таблица5[[#This Row],[номер]]="","",INDEX([1]!Таблица7[дата],MATCH([1]постпродажное_обслуживание!$D215,[1]!Таблица7[номер],0)))</f>
        <v>42766</v>
      </c>
      <c r="F215" s="6">
        <f>IF(Таблица5[[#This Row],[дата]]="","",INDEX([1]!Таблица7[покупатель],MATCH([1]постпродажное_обслуживание!D215,[1]!Таблица7[номер],0)))</f>
        <v>0</v>
      </c>
      <c r="G215" s="6" t="str">
        <f>IF(Таблица5[[#This Row],[покупатель]]="","",INDEX([1]!Таблица7[объект],MATCH([1]постпродажное_обслуживание!$D215,[1]!Таблица7[номер],0)))</f>
        <v>2-й Брагинский 7</v>
      </c>
      <c r="H215" s="13">
        <f>IF(Таблица5[[#This Row],[номер]]="","",INDEX([1]!Таблица7[стр. №],MATCH(Таблица5[[#This Row],[номер]],[1]!Таблица7[номер],0)))</f>
        <v>18</v>
      </c>
      <c r="I215" s="7">
        <f>IF(Таблица5[[#This Row],[номер]]="","",INDEX([1]!Таблица7[кв],MATCH([1]постпродажное_обслуживание!$D215,[1]!Таблица7[номер],0)))</f>
        <v>16</v>
      </c>
      <c r="J215" s="6">
        <f>IF(Таблица5[[#This Row],[квартира]]="","",INDEX([1]!Таблица7[планируемая дата исполения],MATCH([1]постпродажное_обслуживание!$D215,[1]!Таблица7[номер],0)))</f>
        <v>42776</v>
      </c>
      <c r="K215" s="6">
        <f ca="1">IF(Таблица5[[#This Row],[срок ответ]]="","",INDEX([1]!Таблица7[тек. просрочка],MATCH([1]постпродажное_обслуживание!$D215,[1]!Таблица7[номер],0)))</f>
        <v>10</v>
      </c>
      <c r="L215" s="7"/>
      <c r="P215" s="11"/>
      <c r="Q215" s="11"/>
    </row>
    <row r="216" spans="1:17" x14ac:dyDescent="0.25">
      <c r="A216" s="5">
        <f t="shared" si="4"/>
        <v>214</v>
      </c>
      <c r="B216" s="11"/>
      <c r="C216" s="12" t="e">
        <f>IF(#REF!&gt;0,"Перевыставлено",IF(#REF!&gt;0,[1]Списки!$B$36,IF(#REF!&gt;0,[1]Списки!$B$35,IF([1]постпродажное_обслуживание!S216&gt;0,[1]Списки!$B$34,IF([1]постпродажное_обслуживание!P216&gt;0,[1]Списки!$B$33,"")))))</f>
        <v>#REF!</v>
      </c>
      <c r="D216" s="8" t="str">
        <f>HYPERLINK([1]Списки!V217,[1]Списки!U217)</f>
        <v>Я-01-135</v>
      </c>
      <c r="E216" s="6">
        <f>IF(Таблица5[[#This Row],[номер]]="","",INDEX([1]!Таблица7[дата],MATCH([1]постпродажное_обслуживание!$D216,[1]!Таблица7[номер],0)))</f>
        <v>42766</v>
      </c>
      <c r="F216" s="6">
        <f>IF(Таблица5[[#This Row],[дата]]="","",INDEX([1]!Таблица7[покупатель],MATCH([1]постпродажное_обслуживание!D216,[1]!Таблица7[номер],0)))</f>
        <v>0</v>
      </c>
      <c r="G216" s="6" t="str">
        <f>IF(Таблица5[[#This Row],[покупатель]]="","",INDEX([1]!Таблица7[объект],MATCH([1]постпродажное_обслуживание!$D216,[1]!Таблица7[номер],0)))</f>
        <v xml:space="preserve">2-й Брагинский 4 </v>
      </c>
      <c r="H216" s="13" t="str">
        <f>IF(Таблица5[[#This Row],[номер]]="","",INDEX([1]!Таблица7[стр. №],MATCH(Таблица5[[#This Row],[номер]],[1]!Таблица7[номер],0)))</f>
        <v>15а</v>
      </c>
      <c r="I216" s="7">
        <f>IF(Таблица5[[#This Row],[номер]]="","",INDEX([1]!Таблица7[кв],MATCH([1]постпродажное_обслуживание!$D216,[1]!Таблица7[номер],0)))</f>
        <v>38</v>
      </c>
      <c r="J216" s="6">
        <f>IF(Таблица5[[#This Row],[квартира]]="","",INDEX([1]!Таблица7[планируемая дата исполения],MATCH([1]постпродажное_обслуживание!$D216,[1]!Таблица7[номер],0)))</f>
        <v>42776</v>
      </c>
      <c r="K216" s="6">
        <f ca="1">IF(Таблица5[[#This Row],[срок ответ]]="","",INDEX([1]!Таблица7[тек. просрочка],MATCH([1]постпродажное_обслуживание!$D216,[1]!Таблица7[номер],0)))</f>
        <v>10</v>
      </c>
      <c r="L216" s="7"/>
      <c r="P216" s="15">
        <v>42769</v>
      </c>
      <c r="Q216" s="11"/>
    </row>
    <row r="217" spans="1:17" x14ac:dyDescent="0.25">
      <c r="A217" s="5">
        <f t="shared" si="4"/>
        <v>215</v>
      </c>
      <c r="B217" s="11"/>
      <c r="C217" s="12" t="e">
        <f>IF(#REF!&gt;0,"Перевыставлено",IF(#REF!&gt;0,[1]Списки!$B$36,IF(#REF!&gt;0,[1]Списки!$B$35,IF([1]постпродажное_обслуживание!S217&gt;0,[1]Списки!$B$34,IF([1]постпродажное_обслуживание!P217&gt;0,[1]Списки!$B$33,"")))))</f>
        <v>#REF!</v>
      </c>
      <c r="D217" s="8" t="str">
        <f>HYPERLINK([1]Списки!V218,[1]Списки!U218)</f>
        <v>Я-01-131</v>
      </c>
      <c r="E217" s="6">
        <f>IF(Таблица5[[#This Row],[номер]]="","",INDEX([1]!Таблица7[дата],MATCH([1]постпродажное_обслуживание!$D217,[1]!Таблица7[номер],0)))</f>
        <v>42766</v>
      </c>
      <c r="F217" s="6">
        <f>IF(Таблица5[[#This Row],[дата]]="","",INDEX([1]!Таблица7[покупатель],MATCH([1]постпродажное_обслуживание!D217,[1]!Таблица7[номер],0)))</f>
        <v>0</v>
      </c>
      <c r="G217" s="6" t="str">
        <f>IF(Таблица5[[#This Row],[покупатель]]="","",INDEX([1]!Таблица7[объект],MATCH([1]постпродажное_обслуживание!$D217,[1]!Таблица7[номер],0)))</f>
        <v>2-й Брагинский 10</v>
      </c>
      <c r="H217" s="13">
        <f>IF(Таблица5[[#This Row],[номер]]="","",INDEX([1]!Таблица7[стр. №],MATCH(Таблица5[[#This Row],[номер]],[1]!Таблица7[номер],0)))</f>
        <v>12</v>
      </c>
      <c r="I217" s="7">
        <f>IF(Таблица5[[#This Row],[номер]]="","",INDEX([1]!Таблица7[кв],MATCH([1]постпродажное_обслуживание!$D217,[1]!Таблица7[номер],0)))</f>
        <v>218</v>
      </c>
      <c r="J217" s="6">
        <f>IF(Таблица5[[#This Row],[квартира]]="","",INDEX([1]!Таблица7[планируемая дата исполения],MATCH([1]постпродажное_обслуживание!$D217,[1]!Таблица7[номер],0)))</f>
        <v>42776</v>
      </c>
      <c r="K217" s="6">
        <f ca="1">IF(Таблица5[[#This Row],[срок ответ]]="","",INDEX([1]!Таблица7[тек. просрочка],MATCH([1]постпродажное_обслуживание!$D217,[1]!Таблица7[номер],0)))</f>
        <v>10</v>
      </c>
      <c r="L217" s="7"/>
      <c r="P217" s="15">
        <v>42779</v>
      </c>
      <c r="Q217" s="11"/>
    </row>
    <row r="218" spans="1:17" x14ac:dyDescent="0.25">
      <c r="A218" s="5">
        <f t="shared" si="4"/>
        <v>216</v>
      </c>
      <c r="B218" s="11"/>
      <c r="C218" s="12" t="e">
        <f>IF(#REF!&gt;0,"Перевыставлено",IF(#REF!&gt;0,[1]Списки!$B$36,IF(#REF!&gt;0,[1]Списки!$B$35,IF([1]постпродажное_обслуживание!S218&gt;0,[1]Списки!$B$34,IF([1]постпродажное_обслуживание!P218&gt;0,[1]Списки!$B$33,"")))))</f>
        <v>#REF!</v>
      </c>
      <c r="D218" s="8" t="str">
        <f>HYPERLINK([1]Списки!V219,[1]Списки!U219)</f>
        <v>Я-01-163</v>
      </c>
      <c r="E218" s="6">
        <f>IF(Таблица5[[#This Row],[номер]]="","",INDEX([1]!Таблица7[дата],MATCH([1]постпродажное_обслуживание!$D218,[1]!Таблица7[номер],0)))</f>
        <v>42773</v>
      </c>
      <c r="F218" s="6">
        <f>IF(Таблица5[[#This Row],[дата]]="","",INDEX([1]!Таблица7[покупатель],MATCH([1]постпродажное_обслуживание!D218,[1]!Таблица7[номер],0)))</f>
        <v>0</v>
      </c>
      <c r="G218" s="6" t="str">
        <f>IF(Таблица5[[#This Row],[покупатель]]="","",INDEX([1]!Таблица7[объект],MATCH([1]постпродажное_обслуживание!$D218,[1]!Таблица7[номер],0)))</f>
        <v xml:space="preserve">2-й Брагинский 4 </v>
      </c>
      <c r="H218" s="13" t="str">
        <f>IF(Таблица5[[#This Row],[номер]]="","",INDEX([1]!Таблица7[стр. №],MATCH(Таблица5[[#This Row],[номер]],[1]!Таблица7[номер],0)))</f>
        <v>15а</v>
      </c>
      <c r="I218" s="7">
        <f>IF(Таблица5[[#This Row],[номер]]="","",INDEX([1]!Таблица7[кв],MATCH([1]постпродажное_обслуживание!$D218,[1]!Таблица7[номер],0)))</f>
        <v>88</v>
      </c>
      <c r="J218" s="6">
        <f>IF(Таблица5[[#This Row],[квартира]]="","",INDEX([1]!Таблица7[планируемая дата исполения],MATCH([1]постпродажное_обслуживание!$D218,[1]!Таблица7[номер],0)))</f>
        <v>42783</v>
      </c>
      <c r="K218" s="6">
        <f ca="1">IF(Таблица5[[#This Row],[срок ответ]]="","",INDEX([1]!Таблица7[тек. просрочка],MATCH([1]постпродажное_обслуживание!$D218,[1]!Таблица7[номер],0)))</f>
        <v>3</v>
      </c>
      <c r="L218" s="7" t="s">
        <v>18</v>
      </c>
      <c r="P218" s="15">
        <v>42779</v>
      </c>
      <c r="Q218" s="11"/>
    </row>
    <row r="219" spans="1:17" x14ac:dyDescent="0.25">
      <c r="A219" s="5">
        <f t="shared" si="4"/>
        <v>217</v>
      </c>
      <c r="B219" s="11"/>
      <c r="C219" s="12" t="e">
        <f>IF(#REF!&gt;0,"Перевыставлено",IF(#REF!&gt;0,[1]Списки!$B$36,IF(#REF!&gt;0,[1]Списки!$B$35,IF([1]постпродажное_обслуживание!S219&gt;0,[1]Списки!$B$34,IF([1]постпродажное_обслуживание!P219&gt;0,[1]Списки!$B$33,"")))))</f>
        <v>#REF!</v>
      </c>
      <c r="D219" s="8" t="str">
        <f>HYPERLINK([1]Списки!V220,[1]Списки!U220)</f>
        <v>Я-01-164</v>
      </c>
      <c r="E219" s="6">
        <f>IF(Таблица5[[#This Row],[номер]]="","",INDEX([1]!Таблица7[дата],MATCH([1]постпродажное_обслуживание!$D219,[1]!Таблица7[номер],0)))</f>
        <v>42773</v>
      </c>
      <c r="F219" s="6">
        <f>IF(Таблица5[[#This Row],[дата]]="","",INDEX([1]!Таблица7[покупатель],MATCH([1]постпродажное_обслуживание!D219,[1]!Таблица7[номер],0)))</f>
        <v>0</v>
      </c>
      <c r="G219" s="6" t="str">
        <f>IF(Таблица5[[#This Row],[покупатель]]="","",INDEX([1]!Таблица7[объект],MATCH([1]постпродажное_обслуживание!$D219,[1]!Таблица7[номер],0)))</f>
        <v>2-й Брагинский 7</v>
      </c>
      <c r="H219" s="13">
        <f>IF(Таблица5[[#This Row],[номер]]="","",INDEX([1]!Таблица7[стр. №],MATCH(Таблица5[[#This Row],[номер]],[1]!Таблица7[номер],0)))</f>
        <v>18</v>
      </c>
      <c r="I219" s="7">
        <f>IF(Таблица5[[#This Row],[номер]]="","",INDEX([1]!Таблица7[кв],MATCH([1]постпродажное_обслуживание!$D219,[1]!Таблица7[номер],0)))</f>
        <v>103</v>
      </c>
      <c r="J219" s="6">
        <f>IF(Таблица5[[#This Row],[квартира]]="","",INDEX([1]!Таблица7[планируемая дата исполения],MATCH([1]постпродажное_обслуживание!$D219,[1]!Таблица7[номер],0)))</f>
        <v>42783</v>
      </c>
      <c r="K219" s="6">
        <f ca="1">IF(Таблица5[[#This Row],[срок ответ]]="","",INDEX([1]!Таблица7[тек. просрочка],MATCH([1]постпродажное_обслуживание!$D219,[1]!Таблица7[номер],0)))</f>
        <v>3</v>
      </c>
      <c r="L219" s="7" t="s">
        <v>18</v>
      </c>
      <c r="P219" s="11"/>
      <c r="Q219" s="11"/>
    </row>
    <row r="220" spans="1:17" x14ac:dyDescent="0.25">
      <c r="A220" s="5">
        <f t="shared" si="4"/>
        <v>218</v>
      </c>
      <c r="B220" s="11"/>
      <c r="C220" s="12" t="e">
        <f>IF(#REF!&gt;0,"Перевыставлено",IF(#REF!&gt;0,[1]Списки!$B$36,IF(#REF!&gt;0,[1]Списки!$B$35,IF([1]постпродажное_обслуживание!S220&gt;0,[1]Списки!$B$34,IF([1]постпродажное_обслуживание!P220&gt;0,[1]Списки!$B$33,"")))))</f>
        <v>#REF!</v>
      </c>
      <c r="D220" s="8" t="str">
        <f>HYPERLINK([1]Списки!V221,[1]Списки!U221)</f>
        <v>Я-01-173</v>
      </c>
      <c r="E220" s="6">
        <f>IF(Таблица5[[#This Row],[номер]]="","",INDEX([1]!Таблица7[дата],MATCH([1]постпродажное_обслуживание!$D220,[1]!Таблица7[номер],0)))</f>
        <v>42774</v>
      </c>
      <c r="F220" s="6">
        <f>IF(Таблица5[[#This Row],[дата]]="","",INDEX([1]!Таблица7[покупатель],MATCH([1]постпродажное_обслуживание!D220,[1]!Таблица7[номер],0)))</f>
        <v>0</v>
      </c>
      <c r="G220" s="6" t="str">
        <f>IF(Таблица5[[#This Row],[покупатель]]="","",INDEX([1]!Таблица7[объект],MATCH([1]постпродажное_обслуживание!$D220,[1]!Таблица7[номер],0)))</f>
        <v>2-й Брагинский 7</v>
      </c>
      <c r="H220" s="13">
        <f>IF(Таблица5[[#This Row],[номер]]="","",INDEX([1]!Таблица7[стр. №],MATCH(Таблица5[[#This Row],[номер]],[1]!Таблица7[номер],0)))</f>
        <v>18</v>
      </c>
      <c r="I220" s="7">
        <f>IF(Таблица5[[#This Row],[номер]]="","",INDEX([1]!Таблица7[кв],MATCH([1]постпродажное_обслуживание!$D220,[1]!Таблица7[номер],0)))</f>
        <v>286</v>
      </c>
      <c r="J220" s="6">
        <f>IF(Таблица5[[#This Row],[квартира]]="","",INDEX([1]!Таблица7[планируемая дата исполения],MATCH([1]постпродажное_обслуживание!$D220,[1]!Таблица7[номер],0)))</f>
        <v>42784</v>
      </c>
      <c r="K220" s="6">
        <f ca="1">IF(Таблица5[[#This Row],[срок ответ]]="","",INDEX([1]!Таблица7[тек. просрочка],MATCH([1]постпродажное_обслуживание!$D220,[1]!Таблица7[номер],0)))</f>
        <v>2</v>
      </c>
      <c r="L220" s="7"/>
      <c r="O220" s="10" t="s">
        <v>18</v>
      </c>
      <c r="P220" s="11"/>
      <c r="Q220" s="11"/>
    </row>
    <row r="221" spans="1:17" x14ac:dyDescent="0.25">
      <c r="A221" s="5">
        <f t="shared" si="4"/>
        <v>219</v>
      </c>
      <c r="B221" s="11"/>
      <c r="C221" s="12" t="e">
        <f>IF(#REF!&gt;0,"Перевыставлено",IF(#REF!&gt;0,[1]Списки!$B$36,IF(#REF!&gt;0,[1]Списки!$B$35,IF([1]постпродажное_обслуживание!S221&gt;0,[1]Списки!$B$34,IF([1]постпродажное_обслуживание!P221&gt;0,[1]Списки!$B$33,"")))))</f>
        <v>#REF!</v>
      </c>
      <c r="D221" s="8" t="str">
        <f>HYPERLINK([1]Списки!V222,[1]Списки!U222)</f>
        <v>Я-01-332</v>
      </c>
      <c r="E221" s="6">
        <f>IF(Таблица5[[#This Row],[номер]]="","",INDEX([1]!Таблица7[дата],MATCH([1]постпродажное_обслуживание!$D221,[1]!Таблица7[номер],0)))</f>
        <v>42482</v>
      </c>
      <c r="F221" s="6">
        <f>IF(Таблица5[[#This Row],[дата]]="","",INDEX([1]!Таблица7[покупатель],MATCH([1]постпродажное_обслуживание!D221,[1]!Таблица7[номер],0)))</f>
        <v>0</v>
      </c>
      <c r="G221" s="6" t="str">
        <f>IF(Таблица5[[#This Row],[покупатель]]="","",INDEX([1]!Таблица7[объект],MATCH([1]постпродажное_обслуживание!$D221,[1]!Таблица7[номер],0)))</f>
        <v>2-й Брагинский 10</v>
      </c>
      <c r="H221" s="13">
        <f>IF(Таблица5[[#This Row],[номер]]="","",INDEX([1]!Таблица7[стр. №],MATCH(Таблица5[[#This Row],[номер]],[1]!Таблица7[номер],0)))</f>
        <v>12</v>
      </c>
      <c r="I221" s="7">
        <f>IF(Таблица5[[#This Row],[номер]]="","",INDEX([1]!Таблица7[кв],MATCH([1]постпродажное_обслуживание!$D221,[1]!Таблица7[номер],0)))</f>
        <v>258</v>
      </c>
      <c r="J221" s="6">
        <f>IF(Таблица5[[#This Row],[квартира]]="","",INDEX([1]!Таблица7[планируемая дата исполения],MATCH([1]постпродажное_обслуживание!$D221,[1]!Таблица7[номер],0)))</f>
        <v>42492</v>
      </c>
      <c r="K221" s="6">
        <f ca="1">IF(Таблица5[[#This Row],[срок ответ]]="","",INDEX([1]!Таблица7[тек. просрочка],MATCH([1]постпродажное_обслуживание!$D221,[1]!Таблица7[номер],0)))</f>
        <v>294</v>
      </c>
      <c r="L221" s="7" t="s">
        <v>18</v>
      </c>
      <c r="O221" s="10"/>
      <c r="P221" s="15">
        <v>42779</v>
      </c>
      <c r="Q221" s="11"/>
    </row>
    <row r="222" spans="1:17" x14ac:dyDescent="0.25">
      <c r="A222" s="5">
        <f t="shared" si="4"/>
        <v>220</v>
      </c>
      <c r="B222" s="11"/>
      <c r="C222" s="12" t="e">
        <f>IF(#REF!&gt;0,"Перевыставлено",IF(#REF!&gt;0,[1]Списки!$B$36,IF(#REF!&gt;0,[1]Списки!$B$35,IF([1]постпродажное_обслуживание!S222&gt;0,[1]Списки!$B$34,IF([1]постпродажное_обслуживание!P222&gt;0,[1]Списки!$B$33,"")))))</f>
        <v>#REF!</v>
      </c>
      <c r="D222" s="8" t="str">
        <f>HYPERLINK([1]Списки!V223,[1]Списки!U223)</f>
        <v>Я-01-180</v>
      </c>
      <c r="E222" s="6">
        <f>IF(Таблица5[[#This Row],[номер]]="","",INDEX([1]!Таблица7[дата],MATCH([1]постпродажное_обслуживание!$D222,[1]!Таблица7[номер],0)))</f>
        <v>42774</v>
      </c>
      <c r="F222" s="6">
        <f>IF(Таблица5[[#This Row],[дата]]="","",INDEX([1]!Таблица7[покупатель],MATCH([1]постпродажное_обслуживание!D222,[1]!Таблица7[номер],0)))</f>
        <v>0</v>
      </c>
      <c r="G222" s="6" t="str">
        <f>IF(Таблица5[[#This Row],[покупатель]]="","",INDEX([1]!Таблица7[объект],MATCH([1]постпродажное_обслуживание!$D222,[1]!Таблица7[номер],0)))</f>
        <v>2-й Брагинский 10</v>
      </c>
      <c r="H222" s="13">
        <f>IF(Таблица5[[#This Row],[номер]]="","",INDEX([1]!Таблица7[стр. №],MATCH(Таблица5[[#This Row],[номер]],[1]!Таблица7[номер],0)))</f>
        <v>12</v>
      </c>
      <c r="I222" s="7">
        <f>IF(Таблица5[[#This Row],[номер]]="","",INDEX([1]!Таблица7[кв],MATCH([1]постпродажное_обслуживание!$D222,[1]!Таблица7[номер],0)))</f>
        <v>190</v>
      </c>
      <c r="J222" s="6">
        <f>IF(Таблица5[[#This Row],[квартира]]="","",INDEX([1]!Таблица7[планируемая дата исполения],MATCH([1]постпродажное_обслуживание!$D222,[1]!Таблица7[номер],0)))</f>
        <v>42784</v>
      </c>
      <c r="K222" s="6">
        <f ca="1">IF(Таблица5[[#This Row],[срок ответ]]="","",INDEX([1]!Таблица7[тек. просрочка],MATCH([1]постпродажное_обслуживание!$D222,[1]!Таблица7[номер],0)))</f>
        <v>2</v>
      </c>
      <c r="L222" s="7" t="s">
        <v>18</v>
      </c>
      <c r="O222" s="10"/>
      <c r="P222" s="15">
        <v>42779</v>
      </c>
      <c r="Q222" s="11"/>
    </row>
    <row r="223" spans="1:17" x14ac:dyDescent="0.25">
      <c r="A223" s="5">
        <f t="shared" si="4"/>
        <v>221</v>
      </c>
      <c r="B223" s="11"/>
      <c r="C223" s="12" t="e">
        <f>IF(#REF!&gt;0,"Перевыставлено",IF(#REF!&gt;0,[1]Списки!$B$36,IF(#REF!&gt;0,[1]Списки!$B$35,IF([1]постпродажное_обслуживание!S223&gt;0,[1]Списки!$B$34,IF([1]постпродажное_обслуживание!P223&gt;0,[1]Списки!$B$33,"")))))</f>
        <v>#REF!</v>
      </c>
      <c r="D223" s="8" t="str">
        <f>HYPERLINK([1]Списки!V224,[1]Списки!U224)</f>
        <v>Я-01-181</v>
      </c>
      <c r="E223" s="6">
        <f>IF(Таблица5[[#This Row],[номер]]="","",INDEX([1]!Таблица7[дата],MATCH([1]постпродажное_обслуживание!$D223,[1]!Таблица7[номер],0)))</f>
        <v>42773</v>
      </c>
      <c r="F223" s="6">
        <f>IF(Таблица5[[#This Row],[дата]]="","",INDEX([1]!Таблица7[покупатель],MATCH([1]постпродажное_обслуживание!D223,[1]!Таблица7[номер],0)))</f>
        <v>0</v>
      </c>
      <c r="G223" s="6" t="str">
        <f>IF(Таблица5[[#This Row],[покупатель]]="","",INDEX([1]!Таблица7[объект],MATCH([1]постпродажное_обслуживание!$D223,[1]!Таблица7[номер],0)))</f>
        <v>2-й Брагинский 7</v>
      </c>
      <c r="H223" s="13">
        <f>IF(Таблица5[[#This Row],[номер]]="","",INDEX([1]!Таблица7[стр. №],MATCH(Таблица5[[#This Row],[номер]],[1]!Таблица7[номер],0)))</f>
        <v>18</v>
      </c>
      <c r="I223" s="7">
        <f>IF(Таблица5[[#This Row],[номер]]="","",INDEX([1]!Таблица7[кв],MATCH([1]постпродажное_обслуживание!$D223,[1]!Таблица7[номер],0)))</f>
        <v>291</v>
      </c>
      <c r="J223" s="6">
        <f>IF(Таблица5[[#This Row],[квартира]]="","",INDEX([1]!Таблица7[планируемая дата исполения],MATCH([1]постпродажное_обслуживание!$D223,[1]!Таблица7[номер],0)))</f>
        <v>42783</v>
      </c>
      <c r="K223" s="6">
        <f ca="1">IF(Таблица5[[#This Row],[срок ответ]]="","",INDEX([1]!Таблица7[тек. просрочка],MATCH([1]постпродажное_обслуживание!$D223,[1]!Таблица7[номер],0)))</f>
        <v>3</v>
      </c>
      <c r="L223" s="7"/>
      <c r="M223" t="s">
        <v>18</v>
      </c>
      <c r="O223" s="10"/>
      <c r="P223" s="11"/>
      <c r="Q223" s="11"/>
    </row>
    <row r="224" spans="1:17" x14ac:dyDescent="0.25">
      <c r="A224" s="5">
        <f t="shared" si="4"/>
        <v>222</v>
      </c>
      <c r="B224" s="11"/>
      <c r="C224" s="12" t="e">
        <f>IF(#REF!&gt;0,"Перевыставлено",IF(#REF!&gt;0,[1]Списки!$B$36,IF(#REF!&gt;0,[1]Списки!$B$35,IF([1]постпродажное_обслуживание!S224&gt;0,[1]Списки!$B$34,IF([1]постпродажное_обслуживание!P224&gt;0,[1]Списки!$B$33,"")))))</f>
        <v>#REF!</v>
      </c>
      <c r="D224" s="8" t="str">
        <f>HYPERLINK([1]Списки!V225,[1]Списки!U225)</f>
        <v>Я-01-184</v>
      </c>
      <c r="E224" s="6">
        <f>IF(Таблица5[[#This Row],[номер]]="","",INDEX([1]!Таблица7[дата],MATCH([1]постпродажное_обслуживание!$D224,[1]!Таблица7[номер],0)))</f>
        <v>42774</v>
      </c>
      <c r="F224" s="6">
        <f>IF(Таблица5[[#This Row],[дата]]="","",INDEX([1]!Таблица7[покупатель],MATCH([1]постпродажное_обслуживание!D224,[1]!Таблица7[номер],0)))</f>
        <v>0</v>
      </c>
      <c r="G224" s="6" t="str">
        <f>IF(Таблица5[[#This Row],[покупатель]]="","",INDEX([1]!Таблица7[объект],MATCH([1]постпродажное_обслуживание!$D224,[1]!Таблица7[номер],0)))</f>
        <v>2-й Брагинский 8</v>
      </c>
      <c r="H224" s="13">
        <f>IF(Таблица5[[#This Row],[номер]]="","",INDEX([1]!Таблица7[стр. №],MATCH(Таблица5[[#This Row],[номер]],[1]!Таблица7[номер],0)))</f>
        <v>13</v>
      </c>
      <c r="I224" s="7">
        <f>IF(Таблица5[[#This Row],[номер]]="","",INDEX([1]!Таблица7[кв],MATCH([1]постпродажное_обслуживание!$D224,[1]!Таблица7[номер],0)))</f>
        <v>16</v>
      </c>
      <c r="J224" s="6">
        <f>IF(Таблица5[[#This Row],[квартира]]="","",INDEX([1]!Таблица7[планируемая дата исполения],MATCH([1]постпродажное_обслуживание!$D224,[1]!Таблица7[номер],0)))</f>
        <v>42784</v>
      </c>
      <c r="K224" s="6">
        <f ca="1">IF(Таблица5[[#This Row],[срок ответ]]="","",INDEX([1]!Таблица7[тек. просрочка],MATCH([1]постпродажное_обслуживание!$D224,[1]!Таблица7[номер],0)))</f>
        <v>2</v>
      </c>
      <c r="L224" s="7" t="s">
        <v>18</v>
      </c>
      <c r="O224" s="10"/>
      <c r="P224" s="11"/>
      <c r="Q224" s="11"/>
    </row>
    <row r="225" spans="1:17" x14ac:dyDescent="0.25">
      <c r="A225" s="5">
        <f t="shared" si="4"/>
        <v>223</v>
      </c>
      <c r="B225" s="11"/>
      <c r="C225" s="12" t="e">
        <f>IF(#REF!&gt;0,"Перевыставлено",IF(#REF!&gt;0,[1]Списки!$B$36,IF(#REF!&gt;0,[1]Списки!$B$35,IF([1]постпродажное_обслуживание!S225&gt;0,[1]Списки!$B$34,IF([1]постпродажное_обслуживание!P225&gt;0,[1]Списки!$B$33,"")))))</f>
        <v>#REF!</v>
      </c>
      <c r="D225" s="8" t="str">
        <f>HYPERLINK([1]Списки!V226,[1]Списки!U226)</f>
        <v>Я-01-182</v>
      </c>
      <c r="E225" s="6">
        <f>IF(Таблица5[[#This Row],[номер]]="","",INDEX([1]!Таблица7[дата],MATCH([1]постпродажное_обслуживание!$D225,[1]!Таблица7[номер],0)))</f>
        <v>42774</v>
      </c>
      <c r="F225" s="6">
        <f>IF(Таблица5[[#This Row],[дата]]="","",INDEX([1]!Таблица7[покупатель],MATCH([1]постпродажное_обслуживание!D225,[1]!Таблица7[номер],0)))</f>
        <v>0</v>
      </c>
      <c r="G225" s="6" t="str">
        <f>IF(Таблица5[[#This Row],[покупатель]]="","",INDEX([1]!Таблица7[объект],MATCH([1]постпродажное_обслуживание!$D225,[1]!Таблица7[номер],0)))</f>
        <v>2-й Брагинский 7</v>
      </c>
      <c r="H225" s="13">
        <f>IF(Таблица5[[#This Row],[номер]]="","",INDEX([1]!Таблица7[стр. №],MATCH(Таблица5[[#This Row],[номер]],[1]!Таблица7[номер],0)))</f>
        <v>18</v>
      </c>
      <c r="I225" s="7">
        <f>IF(Таблица5[[#This Row],[номер]]="","",INDEX([1]!Таблица7[кв],MATCH([1]постпродажное_обслуживание!$D225,[1]!Таблица7[номер],0)))</f>
        <v>133</v>
      </c>
      <c r="J225" s="6">
        <f>IF(Таблица5[[#This Row],[квартира]]="","",INDEX([1]!Таблица7[планируемая дата исполения],MATCH([1]постпродажное_обслуживание!$D225,[1]!Таблица7[номер],0)))</f>
        <v>42784</v>
      </c>
      <c r="K225" s="6">
        <f ca="1">IF(Таблица5[[#This Row],[срок ответ]]="","",INDEX([1]!Таблица7[тек. просрочка],MATCH([1]постпродажное_обслуживание!$D225,[1]!Таблица7[номер],0)))</f>
        <v>2</v>
      </c>
      <c r="L225" s="7"/>
      <c r="O225" s="10" t="s">
        <v>18</v>
      </c>
      <c r="P225" s="11"/>
      <c r="Q225" s="11"/>
    </row>
    <row r="226" spans="1:17" x14ac:dyDescent="0.25">
      <c r="A226" s="5">
        <f t="shared" si="4"/>
        <v>224</v>
      </c>
      <c r="B226" s="11"/>
      <c r="C226" s="12" t="e">
        <f>IF(#REF!&gt;0,"Перевыставлено",IF(#REF!&gt;0,[1]Списки!$B$36,IF(#REF!&gt;0,[1]Списки!$B$35,IF([1]постпродажное_обслуживание!S226&gt;0,[1]Списки!$B$34,IF([1]постпродажное_обслуживание!P226&gt;0,[1]Списки!$B$33,"")))))</f>
        <v>#REF!</v>
      </c>
      <c r="D226" s="8" t="str">
        <f>HYPERLINK([1]Списки!V227,[1]Списки!U227)</f>
        <v>Я-01-170</v>
      </c>
      <c r="E226" s="6">
        <f>IF(Таблица5[[#This Row],[номер]]="","",INDEX([1]!Таблица7[дата],MATCH([1]постпродажное_обслуживание!$D226,[1]!Таблица7[номер],0)))</f>
        <v>42773</v>
      </c>
      <c r="F226" s="6">
        <f>IF(Таблица5[[#This Row],[дата]]="","",INDEX([1]!Таблица7[покупатель],MATCH([1]постпродажное_обслуживание!D226,[1]!Таблица7[номер],0)))</f>
        <v>0</v>
      </c>
      <c r="G226" s="6" t="str">
        <f>IF(Таблица5[[#This Row],[покупатель]]="","",INDEX([1]!Таблица7[объект],MATCH([1]постпродажное_обслуживание!$D226,[1]!Таблица7[номер],0)))</f>
        <v>2-й Брагинский 10</v>
      </c>
      <c r="H226" s="13">
        <f>IF(Таблица5[[#This Row],[номер]]="","",INDEX([1]!Таблица7[стр. №],MATCH(Таблица5[[#This Row],[номер]],[1]!Таблица7[номер],0)))</f>
        <v>12</v>
      </c>
      <c r="I226" s="7">
        <f>IF(Таблица5[[#This Row],[номер]]="","",INDEX([1]!Таблица7[кв],MATCH([1]постпродажное_обслуживание!$D226,[1]!Таблица7[номер],0)))</f>
        <v>263</v>
      </c>
      <c r="J226" s="6">
        <f>IF(Таблица5[[#This Row],[квартира]]="","",INDEX([1]!Таблица7[планируемая дата исполения],MATCH([1]постпродажное_обслуживание!$D226,[1]!Таблица7[номер],0)))</f>
        <v>42783</v>
      </c>
      <c r="K226" s="6">
        <f ca="1">IF(Таблица5[[#This Row],[срок ответ]]="","",INDEX([1]!Таблица7[тек. просрочка],MATCH([1]постпродажное_обслуживание!$D226,[1]!Таблица7[номер],0)))</f>
        <v>3</v>
      </c>
      <c r="L226" s="7" t="s">
        <v>18</v>
      </c>
      <c r="O226" s="10" t="s">
        <v>18</v>
      </c>
      <c r="P226" s="15">
        <v>42779</v>
      </c>
      <c r="Q226" s="11"/>
    </row>
    <row r="227" spans="1:17" x14ac:dyDescent="0.25">
      <c r="A227" s="5">
        <f t="shared" si="4"/>
        <v>225</v>
      </c>
      <c r="B227" s="11"/>
      <c r="C227" s="12" t="e">
        <f>IF(#REF!&gt;0,"Перевыставлено",IF(#REF!&gt;0,[1]Списки!$B$36,IF(#REF!&gt;0,[1]Списки!$B$35,IF([1]постпродажное_обслуживание!S227&gt;0,[1]Списки!$B$34,IF([1]постпродажное_обслуживание!P227&gt;0,[1]Списки!$B$33,"")))))</f>
        <v>#REF!</v>
      </c>
      <c r="D227" s="8" t="str">
        <f>HYPERLINK([1]Списки!V228,[1]Списки!U228)</f>
        <v>Я-01-169</v>
      </c>
      <c r="E227" s="6">
        <f>IF(Таблица5[[#This Row],[номер]]="","",INDEX([1]!Таблица7[дата],MATCH([1]постпродажное_обслуживание!$D227,[1]!Таблица7[номер],0)))</f>
        <v>42773</v>
      </c>
      <c r="F227" s="6">
        <f>IF(Таблица5[[#This Row],[дата]]="","",INDEX([1]!Таблица7[покупатель],MATCH([1]постпродажное_обслуживание!D227,[1]!Таблица7[номер],0)))</f>
        <v>0</v>
      </c>
      <c r="G227" s="6" t="str">
        <f>IF(Таблица5[[#This Row],[покупатель]]="","",INDEX([1]!Таблица7[объект],MATCH([1]постпродажное_обслуживание!$D227,[1]!Таблица7[номер],0)))</f>
        <v>2-й Брагинский 10</v>
      </c>
      <c r="H227" s="13">
        <f>IF(Таблица5[[#This Row],[номер]]="","",INDEX([1]!Таблица7[стр. №],MATCH(Таблица5[[#This Row],[номер]],[1]!Таблица7[номер],0)))</f>
        <v>12</v>
      </c>
      <c r="I227" s="7">
        <f>IF(Таблица5[[#This Row],[номер]]="","",INDEX([1]!Таблица7[кв],MATCH([1]постпродажное_обслуживание!$D227,[1]!Таблица7[номер],0)))</f>
        <v>357</v>
      </c>
      <c r="J227" s="6">
        <f>IF(Таблица5[[#This Row],[квартира]]="","",INDEX([1]!Таблица7[планируемая дата исполения],MATCH([1]постпродажное_обслуживание!$D227,[1]!Таблица7[номер],0)))</f>
        <v>42783</v>
      </c>
      <c r="K227" s="6">
        <f ca="1">IF(Таблица5[[#This Row],[срок ответ]]="","",INDEX([1]!Таблица7[тек. просрочка],MATCH([1]постпродажное_обслуживание!$D227,[1]!Таблица7[номер],0)))</f>
        <v>3</v>
      </c>
      <c r="L227" s="7" t="s">
        <v>18</v>
      </c>
      <c r="O227" s="38" t="s">
        <v>18</v>
      </c>
      <c r="P227" s="15">
        <v>42779</v>
      </c>
      <c r="Q227" s="11"/>
    </row>
    <row r="228" spans="1:17" x14ac:dyDescent="0.25">
      <c r="A228" s="5">
        <f t="shared" si="4"/>
        <v>226</v>
      </c>
      <c r="B228" s="11"/>
      <c r="C228" s="12" t="e">
        <f>IF(#REF!&gt;0,"Перевыставлено",IF(#REF!&gt;0,[1]Списки!$B$36,IF(#REF!&gt;0,[1]Списки!$B$35,IF([1]постпродажное_обслуживание!S228&gt;0,[1]Списки!$B$34,IF([1]постпродажное_обслуживание!P228&gt;0,[1]Списки!$B$33,"")))))</f>
        <v>#REF!</v>
      </c>
      <c r="D228" s="8" t="str">
        <f>HYPERLINK([1]Списки!V229,[1]Списки!U229)</f>
        <v>Я-01-168</v>
      </c>
      <c r="E228" s="6">
        <f>IF(Таблица5[[#This Row],[номер]]="","",INDEX([1]!Таблица7[дата],MATCH([1]постпродажное_обслуживание!$D228,[1]!Таблица7[номер],0)))</f>
        <v>42773</v>
      </c>
      <c r="F228" s="6">
        <f>IF(Таблица5[[#This Row],[дата]]="","",INDEX([1]!Таблица7[покупатель],MATCH([1]постпродажное_обслуживание!D228,[1]!Таблица7[номер],0)))</f>
        <v>0</v>
      </c>
      <c r="G228" s="6" t="str">
        <f>IF(Таблица5[[#This Row],[покупатель]]="","",INDEX([1]!Таблица7[объект],MATCH([1]постпродажное_обслуживание!$D228,[1]!Таблица7[номер],0)))</f>
        <v>2-й Брагинский 10</v>
      </c>
      <c r="H228" s="13">
        <f>IF(Таблица5[[#This Row],[номер]]="","",INDEX([1]!Таблица7[стр. №],MATCH(Таблица5[[#This Row],[номер]],[1]!Таблица7[номер],0)))</f>
        <v>12</v>
      </c>
      <c r="I228" s="7">
        <f>IF(Таблица5[[#This Row],[номер]]="","",INDEX([1]!Таблица7[кв],MATCH([1]постпродажное_обслуживание!$D228,[1]!Таблица7[номер],0)))</f>
        <v>101</v>
      </c>
      <c r="J228" s="6">
        <f>IF(Таблица5[[#This Row],[квартира]]="","",INDEX([1]!Таблица7[планируемая дата исполения],MATCH([1]постпродажное_обслуживание!$D228,[1]!Таблица7[номер],0)))</f>
        <v>42783</v>
      </c>
      <c r="K228" s="6">
        <f ca="1">IF(Таблица5[[#This Row],[срок ответ]]="","",INDEX([1]!Таблица7[тек. просрочка],MATCH([1]постпродажное_обслуживание!$D228,[1]!Таблица7[номер],0)))</f>
        <v>3</v>
      </c>
      <c r="L228" s="7" t="s">
        <v>18</v>
      </c>
      <c r="O228" s="10" t="s">
        <v>18</v>
      </c>
      <c r="P228" s="15">
        <v>42779</v>
      </c>
      <c r="Q228" s="11"/>
    </row>
    <row r="229" spans="1:17" x14ac:dyDescent="0.25">
      <c r="A229" s="5">
        <f t="shared" si="4"/>
        <v>227</v>
      </c>
      <c r="B229" s="11"/>
      <c r="C229" s="12" t="e">
        <f>IF(#REF!&gt;0,"Перевыставлено",IF(#REF!&gt;0,[1]Списки!$B$36,IF(#REF!&gt;0,[1]Списки!$B$35,IF([1]постпродажное_обслуживание!S229&gt;0,[1]Списки!$B$34,IF([1]постпродажное_обслуживание!P229&gt;0,[1]Списки!$B$33,"")))))</f>
        <v>#REF!</v>
      </c>
      <c r="D229" s="8" t="str">
        <f>HYPERLINK([1]Списки!V230,[1]Списки!U230)</f>
        <v>Я-01-192</v>
      </c>
      <c r="E229" s="6">
        <f>IF(Таблица5[[#This Row],[номер]]="","",INDEX([1]!Таблица7[дата],MATCH([1]постпродажное_обслуживание!$D229,[1]!Таблица7[номер],0)))</f>
        <v>42779</v>
      </c>
      <c r="F229" s="6">
        <f>IF(Таблица5[[#This Row],[дата]]="","",INDEX([1]!Таблица7[покупатель],MATCH([1]постпродажное_обслуживание!D229,[1]!Таблица7[номер],0)))</f>
        <v>0</v>
      </c>
      <c r="G229" s="6" t="str">
        <f>IF(Таблица5[[#This Row],[покупатель]]="","",INDEX([1]!Таблица7[объект],MATCH([1]постпродажное_обслуживание!$D229,[1]!Таблица7[номер],0)))</f>
        <v>2-й Брагинский 10</v>
      </c>
      <c r="H229" s="13">
        <f>IF(Таблица5[[#This Row],[номер]]="","",INDEX([1]!Таблица7[стр. №],MATCH(Таблица5[[#This Row],[номер]],[1]!Таблица7[номер],0)))</f>
        <v>12</v>
      </c>
      <c r="I229" s="7">
        <f>IF(Таблица5[[#This Row],[номер]]="","",INDEX([1]!Таблица7[кв],MATCH([1]постпродажное_обслуживание!$D229,[1]!Таблица7[номер],0)))</f>
        <v>262</v>
      </c>
      <c r="J229" s="6">
        <f>IF(Таблица5[[#This Row],[квартира]]="","",INDEX([1]!Таблица7[планируемая дата исполения],MATCH([1]постпродажное_обслуживание!$D229,[1]!Таблица7[номер],0)))</f>
        <v>42789</v>
      </c>
      <c r="K229" s="6">
        <f ca="1">IF(Таблица5[[#This Row],[срок ответ]]="","",INDEX([1]!Таблица7[тек. просрочка],MATCH([1]постпродажное_обслуживание!$D229,[1]!Таблица7[номер],0)))</f>
        <v>0</v>
      </c>
      <c r="L229" s="7" t="s">
        <v>18</v>
      </c>
      <c r="P229" s="11"/>
      <c r="Q229" s="11"/>
    </row>
    <row r="230" spans="1:17" x14ac:dyDescent="0.25">
      <c r="A230" s="5">
        <f t="shared" si="4"/>
        <v>228</v>
      </c>
      <c r="B230" s="11"/>
      <c r="C230" s="12" t="e">
        <f>IF(#REF!&gt;0,"Перевыставлено",IF(#REF!&gt;0,[1]Списки!$B$36,IF(#REF!&gt;0,[1]Списки!$B$35,IF([1]постпродажное_обслуживание!S230&gt;0,[1]Списки!$B$34,IF([1]постпродажное_обслуживание!P230&gt;0,[1]Списки!$B$33,"")))))</f>
        <v>#REF!</v>
      </c>
      <c r="D230" s="8" t="str">
        <f>HYPERLINK([1]Списки!V231,[1]Списки!U231)</f>
        <v xml:space="preserve">Я-01-193 </v>
      </c>
      <c r="E230" s="6">
        <f>IF(Таблица5[[#This Row],[номер]]="","",INDEX([1]!Таблица7[дата],MATCH([1]постпродажное_обслуживание!$D230,[1]!Таблица7[номер],0)))</f>
        <v>42779</v>
      </c>
      <c r="F230" s="6">
        <f>IF(Таблица5[[#This Row],[дата]]="","",INDEX([1]!Таблица7[покупатель],MATCH([1]постпродажное_обслуживание!D230,[1]!Таблица7[номер],0)))</f>
        <v>0</v>
      </c>
      <c r="G230" s="6" t="str">
        <f>IF(Таблица5[[#This Row],[покупатель]]="","",INDEX([1]!Таблица7[объект],MATCH([1]постпродажное_обслуживание!$D230,[1]!Таблица7[номер],0)))</f>
        <v>Батова 26</v>
      </c>
      <c r="H230" s="13">
        <f>IF(Таблица5[[#This Row],[номер]]="","",INDEX([1]!Таблица7[стр. №],MATCH(Таблица5[[#This Row],[номер]],[1]!Таблица7[номер],0)))</f>
        <v>22</v>
      </c>
      <c r="I230" s="7">
        <f>IF(Таблица5[[#This Row],[номер]]="","",INDEX([1]!Таблица7[кв],MATCH([1]постпродажное_обслуживание!$D230,[1]!Таблица7[номер],0)))</f>
        <v>31</v>
      </c>
      <c r="J230" s="6">
        <f>IF(Таблица5[[#This Row],[квартира]]="","",INDEX([1]!Таблица7[планируемая дата исполения],MATCH([1]постпродажное_обслуживание!$D230,[1]!Таблица7[номер],0)))</f>
        <v>42789</v>
      </c>
      <c r="K230" s="6">
        <f ca="1">IF(Таблица5[[#This Row],[срок ответ]]="","",INDEX([1]!Таблица7[тек. просрочка],MATCH([1]постпродажное_обслуживание!$D230,[1]!Таблица7[номер],0)))</f>
        <v>0</v>
      </c>
      <c r="L230" s="7"/>
      <c r="O230" t="s">
        <v>18</v>
      </c>
      <c r="P230" s="11"/>
      <c r="Q230" s="11"/>
    </row>
    <row r="231" spans="1:17" x14ac:dyDescent="0.25">
      <c r="A231" s="5">
        <f t="shared" si="4"/>
        <v>229</v>
      </c>
      <c r="B231" s="11"/>
      <c r="C231" s="12" t="e">
        <f>IF(#REF!&gt;0,"Перевыставлено",IF(#REF!&gt;0,[1]Списки!$B$36,IF(#REF!&gt;0,[1]Списки!$B$35,IF([1]постпродажное_обслуживание!S231&gt;0,[1]Списки!$B$34,IF([1]постпродажное_обслуживание!P231&gt;0,[1]Списки!$B$33,"")))))</f>
        <v>#REF!</v>
      </c>
      <c r="D231" s="14" t="str">
        <f>[1]Списки!U232</f>
        <v/>
      </c>
      <c r="E231" s="6" t="str">
        <f>IF(Таблица5[[#This Row],[номер]]="","",INDEX([1]!Таблица7[дата],MATCH([1]постпродажное_обслуживание!$D231,[1]!Таблица7[номер],0)))</f>
        <v/>
      </c>
      <c r="F231" s="6" t="str">
        <f>IF(Таблица5[[#This Row],[дата]]="","",INDEX([1]!Таблица7[покупатель],MATCH([1]постпродажное_обслуживание!D231,[1]!Таблица7[номер],0)))</f>
        <v/>
      </c>
      <c r="G231" s="6" t="str">
        <f>IF(Таблица5[[#This Row],[покупатель]]="","",INDEX([1]!Таблица7[объект],MATCH([1]постпродажное_обслуживание!$D231,[1]!Таблица7[номер],0)))</f>
        <v/>
      </c>
      <c r="H231" s="13" t="str">
        <f>IF(Таблица5[[#This Row],[номер]]="","",INDEX([1]!Таблица7[стр. №],MATCH(Таблица5[[#This Row],[номер]],[1]!Таблица7[номер],0)))</f>
        <v/>
      </c>
      <c r="I231" s="7" t="str">
        <f>IF(Таблица5[[#This Row],[номер]]="","",INDEX([1]!Таблица7[кв],MATCH([1]постпродажное_обслуживание!$D231,[1]!Таблица7[номер],0)))</f>
        <v/>
      </c>
      <c r="J231" s="6" t="str">
        <f>IF(Таблица5[[#This Row],[квартира]]="","",INDEX([1]!Таблица7[планируемая дата исполения],MATCH([1]постпродажное_обслуживание!$D231,[1]!Таблица7[номер],0)))</f>
        <v/>
      </c>
      <c r="K231" s="6" t="str">
        <f>IF(Таблица5[[#This Row],[срок ответ]]="","",INDEX([1]!Таблица7[тек. просрочка],MATCH([1]постпродажное_обслуживание!$D231,[1]!Таблица7[номер],0)))</f>
        <v/>
      </c>
      <c r="L231" s="7"/>
      <c r="P231" s="11"/>
      <c r="Q231" s="11"/>
    </row>
    <row r="232" spans="1:17" x14ac:dyDescent="0.25">
      <c r="A232" s="5">
        <f t="shared" si="4"/>
        <v>230</v>
      </c>
      <c r="B232" s="11"/>
      <c r="C232" s="12" t="e">
        <f>IF(#REF!&gt;0,"Перевыставлено",IF(#REF!&gt;0,[1]Списки!$B$36,IF(#REF!&gt;0,[1]Списки!$B$35,IF([1]постпродажное_обслуживание!S232&gt;0,[1]Списки!$B$34,IF([1]постпродажное_обслуживание!P232&gt;0,[1]Списки!$B$33,"")))))</f>
        <v>#REF!</v>
      </c>
      <c r="D232" s="14" t="str">
        <f>[1]Списки!U233</f>
        <v/>
      </c>
      <c r="E232" s="6" t="str">
        <f>IF(Таблица5[[#This Row],[номер]]="","",INDEX([1]!Таблица7[дата],MATCH([1]постпродажное_обслуживание!$D232,[1]!Таблица7[номер],0)))</f>
        <v/>
      </c>
      <c r="F232" s="6" t="str">
        <f>IF(Таблица5[[#This Row],[дата]]="","",INDEX([1]!Таблица7[покупатель],MATCH([1]постпродажное_обслуживание!D232,[1]!Таблица7[номер],0)))</f>
        <v/>
      </c>
      <c r="G232" s="6" t="str">
        <f>IF(Таблица5[[#This Row],[покупатель]]="","",INDEX([1]!Таблица7[объект],MATCH([1]постпродажное_обслуживание!$D232,[1]!Таблица7[номер],0)))</f>
        <v/>
      </c>
      <c r="H232" s="13" t="str">
        <f>IF(Таблица5[[#This Row],[номер]]="","",INDEX([1]!Таблица7[стр. №],MATCH(Таблица5[[#This Row],[номер]],[1]!Таблица7[номер],0)))</f>
        <v/>
      </c>
      <c r="I232" s="7" t="str">
        <f>IF(Таблица5[[#This Row],[номер]]="","",INDEX([1]!Таблица7[кв],MATCH([1]постпродажное_обслуживание!$D232,[1]!Таблица7[номер],0)))</f>
        <v/>
      </c>
      <c r="J232" s="6" t="str">
        <f>IF(Таблица5[[#This Row],[квартира]]="","",INDEX([1]!Таблица7[планируемая дата исполения],MATCH([1]постпродажное_обслуживание!$D232,[1]!Таблица7[номер],0)))</f>
        <v/>
      </c>
      <c r="K232" s="6" t="str">
        <f>IF(Таблица5[[#This Row],[срок ответ]]="","",INDEX([1]!Таблица7[тек. просрочка],MATCH([1]постпродажное_обслуживание!$D232,[1]!Таблица7[номер],0)))</f>
        <v/>
      </c>
      <c r="L232" s="7"/>
      <c r="P232" s="11"/>
      <c r="Q232" s="11"/>
    </row>
    <row r="233" spans="1:17" x14ac:dyDescent="0.25">
      <c r="A233" s="5">
        <f t="shared" si="4"/>
        <v>231</v>
      </c>
      <c r="B233" s="11"/>
      <c r="C233" s="12" t="e">
        <f>IF(#REF!&gt;0,"Перевыставлено",IF(#REF!&gt;0,[1]Списки!$B$36,IF(#REF!&gt;0,[1]Списки!$B$35,IF([1]постпродажное_обслуживание!S233&gt;0,[1]Списки!$B$34,IF([1]постпродажное_обслуживание!P233&gt;0,[1]Списки!$B$33,"")))))</f>
        <v>#REF!</v>
      </c>
      <c r="D233" s="14" t="str">
        <f>[1]Списки!U234</f>
        <v/>
      </c>
      <c r="E233" s="6" t="str">
        <f>IF(Таблица5[[#This Row],[номер]]="","",INDEX([1]!Таблица7[дата],MATCH([1]постпродажное_обслуживание!$D233,[1]!Таблица7[номер],0)))</f>
        <v/>
      </c>
      <c r="F233" s="6" t="str">
        <f>IF(Таблица5[[#This Row],[дата]]="","",INDEX([1]!Таблица7[покупатель],MATCH([1]постпродажное_обслуживание!D233,[1]!Таблица7[номер],0)))</f>
        <v/>
      </c>
      <c r="G233" s="6" t="str">
        <f>IF(Таблица5[[#This Row],[покупатель]]="","",INDEX([1]!Таблица7[объект],MATCH([1]постпродажное_обслуживание!$D233,[1]!Таблица7[номер],0)))</f>
        <v/>
      </c>
      <c r="H233" s="13" t="str">
        <f>IF(Таблица5[[#This Row],[номер]]="","",INDEX([1]!Таблица7[стр. №],MATCH(Таблица5[[#This Row],[номер]],[1]!Таблица7[номер],0)))</f>
        <v/>
      </c>
      <c r="I233" s="7" t="str">
        <f>IF(Таблица5[[#This Row],[номер]]="","",INDEX([1]!Таблица7[кв],MATCH([1]постпродажное_обслуживание!$D233,[1]!Таблица7[номер],0)))</f>
        <v/>
      </c>
      <c r="J233" s="6" t="str">
        <f>IF(Таблица5[[#This Row],[квартира]]="","",INDEX([1]!Таблица7[планируемая дата исполения],MATCH([1]постпродажное_обслуживание!$D233,[1]!Таблица7[номер],0)))</f>
        <v/>
      </c>
      <c r="K233" s="6" t="str">
        <f>IF(Таблица5[[#This Row],[срок ответ]]="","",INDEX([1]!Таблица7[тек. просрочка],MATCH([1]постпродажное_обслуживание!$D233,[1]!Таблица7[номер],0)))</f>
        <v/>
      </c>
      <c r="L233" s="7"/>
      <c r="P233" s="11"/>
      <c r="Q233" s="11"/>
    </row>
    <row r="234" spans="1:17" x14ac:dyDescent="0.25">
      <c r="A234" s="5">
        <f t="shared" si="4"/>
        <v>232</v>
      </c>
      <c r="B234" s="11"/>
      <c r="C234" s="12" t="e">
        <f>IF(#REF!&gt;0,"Перевыставлено",IF(#REF!&gt;0,[1]Списки!$B$36,IF(#REF!&gt;0,[1]Списки!$B$35,IF([1]постпродажное_обслуживание!S234&gt;0,[1]Списки!$B$34,IF([1]постпродажное_обслуживание!P234&gt;0,[1]Списки!$B$33,"")))))</f>
        <v>#REF!</v>
      </c>
      <c r="D234" s="14" t="str">
        <f>[1]Списки!U235</f>
        <v/>
      </c>
      <c r="E234" s="6" t="str">
        <f>IF(Таблица5[[#This Row],[номер]]="","",INDEX([1]!Таблица7[дата],MATCH([1]постпродажное_обслуживание!$D234,[1]!Таблица7[номер],0)))</f>
        <v/>
      </c>
      <c r="F234" s="6" t="str">
        <f>IF(Таблица5[[#This Row],[дата]]="","",INDEX([1]!Таблица7[покупатель],MATCH([1]постпродажное_обслуживание!D234,[1]!Таблица7[номер],0)))</f>
        <v/>
      </c>
      <c r="G234" s="6" t="str">
        <f>IF(Таблица5[[#This Row],[покупатель]]="","",INDEX([1]!Таблица7[объект],MATCH([1]постпродажное_обслуживание!$D234,[1]!Таблица7[номер],0)))</f>
        <v/>
      </c>
      <c r="H234" s="6" t="str">
        <f>IF(Таблица5[[#This Row],[номер]]="","",INDEX([1]!Таблица7[стр. №],MATCH(Таблица5[[#This Row],[номер]],[1]!Таблица7[номер],0)))</f>
        <v/>
      </c>
      <c r="I234" s="7" t="str">
        <f>IF(Таблица5[[#This Row],[номер]]="","",INDEX([1]!Таблица7[кв],MATCH([1]постпродажное_обслуживание!$D234,[1]!Таблица7[номер],0)))</f>
        <v/>
      </c>
      <c r="J234" s="6" t="str">
        <f>IF(Таблица5[[#This Row],[квартира]]="","",INDEX([1]!Таблица7[планируемая дата исполения],MATCH([1]постпродажное_обслуживание!$D234,[1]!Таблица7[номер],0)))</f>
        <v/>
      </c>
      <c r="K234" s="6" t="str">
        <f>IF(Таблица5[[#This Row],[срок ответ]]="","",INDEX([1]!Таблица7[тек. просрочка],MATCH([1]постпродажное_обслуживание!$D234,[1]!Таблица7[номер],0)))</f>
        <v/>
      </c>
      <c r="L234" s="7"/>
      <c r="P234" s="11"/>
      <c r="Q234" s="11"/>
    </row>
    <row r="235" spans="1:17" x14ac:dyDescent="0.25">
      <c r="A235" s="5">
        <f t="shared" si="4"/>
        <v>233</v>
      </c>
      <c r="B235" s="11"/>
      <c r="C235" s="12" t="e">
        <f>IF(#REF!&gt;0,"Перевыставлено",IF(#REF!&gt;0,[1]Списки!$B$36,IF(#REF!&gt;0,[1]Списки!$B$35,IF([1]постпродажное_обслуживание!S235&gt;0,[1]Списки!$B$34,IF([1]постпродажное_обслуживание!P235&gt;0,[1]Списки!$B$33,"")))))</f>
        <v>#REF!</v>
      </c>
      <c r="D235" s="14" t="str">
        <f>[1]Списки!U236</f>
        <v/>
      </c>
      <c r="E235" s="6" t="str">
        <f>IF(Таблица5[[#This Row],[номер]]="","",INDEX([1]!Таблица7[дата],MATCH([1]постпродажное_обслуживание!$D235,[1]!Таблица7[номер],0)))</f>
        <v/>
      </c>
      <c r="F235" s="6" t="str">
        <f>IF(Таблица5[[#This Row],[дата]]="","",INDEX([1]!Таблица7[покупатель],MATCH([1]постпродажное_обслуживание!D235,[1]!Таблица7[номер],0)))</f>
        <v/>
      </c>
      <c r="G235" s="6" t="str">
        <f>IF(Таблица5[[#This Row],[покупатель]]="","",INDEX([1]!Таблица7[объект],MATCH([1]постпродажное_обслуживание!$D235,[1]!Таблица7[номер],0)))</f>
        <v/>
      </c>
      <c r="H235" s="6" t="str">
        <f>IF(Таблица5[[#This Row],[номер]]="","",INDEX([1]!Таблица7[стр. №],MATCH(Таблица5[[#This Row],[номер]],[1]!Таблица7[номер],0)))</f>
        <v/>
      </c>
      <c r="I235" s="7" t="str">
        <f>IF(Таблица5[[#This Row],[номер]]="","",INDEX([1]!Таблица7[кв],MATCH([1]постпродажное_обслуживание!$D235,[1]!Таблица7[номер],0)))</f>
        <v/>
      </c>
      <c r="J235" s="6" t="str">
        <f>IF(Таблица5[[#This Row],[квартира]]="","",INDEX([1]!Таблица7[планируемая дата исполения],MATCH([1]постпродажное_обслуживание!$D235,[1]!Таблица7[номер],0)))</f>
        <v/>
      </c>
      <c r="K235" s="6" t="str">
        <f>IF(Таблица5[[#This Row],[срок ответ]]="","",INDEX([1]!Таблица7[тек. просрочка],MATCH([1]постпродажное_обслуживание!$D235,[1]!Таблица7[номер],0)))</f>
        <v/>
      </c>
      <c r="L235" s="7"/>
      <c r="P235" s="11"/>
      <c r="Q235" s="11"/>
    </row>
    <row r="236" spans="1:17" x14ac:dyDescent="0.25">
      <c r="A236" s="5">
        <f t="shared" si="4"/>
        <v>234</v>
      </c>
      <c r="B236" s="11"/>
      <c r="C236" s="12" t="e">
        <f>IF(#REF!&gt;0,"Перевыставлено",IF(#REF!&gt;0,[1]Списки!$B$36,IF(#REF!&gt;0,[1]Списки!$B$35,IF([1]постпродажное_обслуживание!S236&gt;0,[1]Списки!$B$34,IF([1]постпродажное_обслуживание!P236&gt;0,[1]Списки!$B$33,"")))))</f>
        <v>#REF!</v>
      </c>
      <c r="D236" s="14" t="str">
        <f>[1]Списки!U237</f>
        <v/>
      </c>
      <c r="E236" s="6" t="str">
        <f>IF(Таблица5[[#This Row],[номер]]="","",INDEX([1]!Таблица7[дата],MATCH([1]постпродажное_обслуживание!$D236,[1]!Таблица7[номер],0)))</f>
        <v/>
      </c>
      <c r="F236" s="6" t="str">
        <f>IF(Таблица5[[#This Row],[дата]]="","",INDEX([1]!Таблица7[покупатель],MATCH([1]постпродажное_обслуживание!D236,[1]!Таблица7[номер],0)))</f>
        <v/>
      </c>
      <c r="G236" s="6" t="str">
        <f>IF(Таблица5[[#This Row],[покупатель]]="","",INDEX([1]!Таблица7[объект],MATCH([1]постпродажное_обслуживание!$D236,[1]!Таблица7[номер],0)))</f>
        <v/>
      </c>
      <c r="H236" s="6" t="str">
        <f>IF(Таблица5[[#This Row],[номер]]="","",INDEX([1]!Таблица7[стр. №],MATCH(Таблица5[[#This Row],[номер]],[1]!Таблица7[номер],0)))</f>
        <v/>
      </c>
      <c r="I236" s="7" t="str">
        <f>IF(Таблица5[[#This Row],[номер]]="","",INDEX([1]!Таблица7[кв],MATCH([1]постпродажное_обслуживание!$D236,[1]!Таблица7[номер],0)))</f>
        <v/>
      </c>
      <c r="J236" s="6" t="str">
        <f>IF(Таблица5[[#This Row],[квартира]]="","",INDEX([1]!Таблица7[планируемая дата исполения],MATCH([1]постпродажное_обслуживание!$D236,[1]!Таблица7[номер],0)))</f>
        <v/>
      </c>
      <c r="K236" s="6" t="str">
        <f>IF(Таблица5[[#This Row],[срок ответ]]="","",INDEX([1]!Таблица7[тек. просрочка],MATCH([1]постпродажное_обслуживание!$D236,[1]!Таблица7[номер],0)))</f>
        <v/>
      </c>
      <c r="L236" s="7"/>
      <c r="P236" s="11"/>
      <c r="Q236" s="11"/>
    </row>
    <row r="237" spans="1:17" x14ac:dyDescent="0.25">
      <c r="A237" s="5">
        <f t="shared" si="4"/>
        <v>235</v>
      </c>
      <c r="B237" s="11"/>
      <c r="C237" s="12" t="e">
        <f>IF(#REF!&gt;0,"Перевыставлено",IF(#REF!&gt;0,[1]Списки!$B$36,IF(#REF!&gt;0,[1]Списки!$B$35,IF([1]постпродажное_обслуживание!S237&gt;0,[1]Списки!$B$34,IF([1]постпродажное_обслуживание!P237&gt;0,[1]Списки!$B$33,"")))))</f>
        <v>#REF!</v>
      </c>
      <c r="D237" s="14" t="str">
        <f>[1]Списки!U238</f>
        <v/>
      </c>
      <c r="E237" s="6" t="str">
        <f>IF(Таблица5[[#This Row],[номер]]="","",INDEX([1]!Таблица7[дата],MATCH([1]постпродажное_обслуживание!$D237,[1]!Таблица7[номер],0)))</f>
        <v/>
      </c>
      <c r="F237" s="6" t="str">
        <f>IF(Таблица5[[#This Row],[дата]]="","",INDEX([1]!Таблица7[покупатель],MATCH([1]постпродажное_обслуживание!D237,[1]!Таблица7[номер],0)))</f>
        <v/>
      </c>
      <c r="G237" s="6" t="str">
        <f>IF(Таблица5[[#This Row],[покупатель]]="","",INDEX([1]!Таблица7[объект],MATCH([1]постпродажное_обслуживание!$D237,[1]!Таблица7[номер],0)))</f>
        <v/>
      </c>
      <c r="H237" s="6" t="str">
        <f>IF(Таблица5[[#This Row],[номер]]="","",INDEX([1]!Таблица7[стр. №],MATCH(Таблица5[[#This Row],[номер]],[1]!Таблица7[номер],0)))</f>
        <v/>
      </c>
      <c r="I237" s="7" t="str">
        <f>IF(Таблица5[[#This Row],[номер]]="","",INDEX([1]!Таблица7[кв],MATCH([1]постпродажное_обслуживание!$D237,[1]!Таблица7[номер],0)))</f>
        <v/>
      </c>
      <c r="J237" s="6" t="str">
        <f>IF(Таблица5[[#This Row],[квартира]]="","",INDEX([1]!Таблица7[планируемая дата исполения],MATCH([1]постпродажное_обслуживание!$D237,[1]!Таблица7[номер],0)))</f>
        <v/>
      </c>
      <c r="K237" s="6" t="str">
        <f>IF(Таблица5[[#This Row],[срок ответ]]="","",INDEX([1]!Таблица7[тек. просрочка],MATCH([1]постпродажное_обслуживание!$D237,[1]!Таблица7[номер],0)))</f>
        <v/>
      </c>
      <c r="L237" s="7"/>
      <c r="P237" s="11"/>
      <c r="Q237" s="11"/>
    </row>
    <row r="238" spans="1:17" x14ac:dyDescent="0.25">
      <c r="A238" s="5">
        <f t="shared" si="4"/>
        <v>236</v>
      </c>
      <c r="B238" s="11"/>
      <c r="C238" s="12" t="e">
        <f>IF(#REF!&gt;0,"Перевыставлено",IF(#REF!&gt;0,[1]Списки!$B$36,IF(#REF!&gt;0,[1]Списки!$B$35,IF([1]постпродажное_обслуживание!S238&gt;0,[1]Списки!$B$34,IF([1]постпродажное_обслуживание!P238&gt;0,[1]Списки!$B$33,"")))))</f>
        <v>#REF!</v>
      </c>
      <c r="D238" s="14" t="str">
        <f>[1]Списки!U239</f>
        <v/>
      </c>
      <c r="E238" s="6" t="str">
        <f>IF(Таблица5[[#This Row],[номер]]="","",INDEX([1]!Таблица7[дата],MATCH([1]постпродажное_обслуживание!$D238,[1]!Таблица7[номер],0)))</f>
        <v/>
      </c>
      <c r="F238" s="6" t="str">
        <f>IF(Таблица5[[#This Row],[дата]]="","",INDEX([1]!Таблица7[покупатель],MATCH([1]постпродажное_обслуживание!D238,[1]!Таблица7[номер],0)))</f>
        <v/>
      </c>
      <c r="G238" s="6" t="str">
        <f>IF(Таблица5[[#This Row],[покупатель]]="","",INDEX([1]!Таблица7[объект],MATCH([1]постпродажное_обслуживание!$D238,[1]!Таблица7[номер],0)))</f>
        <v/>
      </c>
      <c r="H238" s="6" t="str">
        <f>IF(Таблица5[[#This Row],[номер]]="","",INDEX([1]!Таблица7[стр. №],MATCH(Таблица5[[#This Row],[номер]],[1]!Таблица7[номер],0)))</f>
        <v/>
      </c>
      <c r="I238" s="7" t="str">
        <f>IF(Таблица5[[#This Row],[номер]]="","",INDEX([1]!Таблица7[кв],MATCH([1]постпродажное_обслуживание!$D238,[1]!Таблица7[номер],0)))</f>
        <v/>
      </c>
      <c r="J238" s="6" t="str">
        <f>IF(Таблица5[[#This Row],[квартира]]="","",INDEX([1]!Таблица7[планируемая дата исполения],MATCH([1]постпродажное_обслуживание!$D238,[1]!Таблица7[номер],0)))</f>
        <v/>
      </c>
      <c r="K238" s="6" t="str">
        <f>IF(Таблица5[[#This Row],[срок ответ]]="","",INDEX([1]!Таблица7[тек. просрочка],MATCH([1]постпродажное_обслуживание!$D238,[1]!Таблица7[номер],0)))</f>
        <v/>
      </c>
      <c r="L238" s="7"/>
      <c r="P238" s="11"/>
      <c r="Q238" s="11"/>
    </row>
    <row r="239" spans="1:17" x14ac:dyDescent="0.25">
      <c r="A239" s="5">
        <f t="shared" si="4"/>
        <v>237</v>
      </c>
      <c r="B239" s="11"/>
      <c r="C239" s="12" t="e">
        <f>IF(#REF!&gt;0,"Перевыставлено",IF(#REF!&gt;0,[1]Списки!$B$36,IF(#REF!&gt;0,[1]Списки!$B$35,IF([1]постпродажное_обслуживание!S239&gt;0,[1]Списки!$B$34,IF([1]постпродажное_обслуживание!P239&gt;0,[1]Списки!$B$33,"")))))</f>
        <v>#REF!</v>
      </c>
      <c r="D239" s="14" t="str">
        <f>[1]Списки!U240</f>
        <v/>
      </c>
      <c r="E239" s="6" t="str">
        <f>IF(Таблица5[[#This Row],[номер]]="","",INDEX([1]!Таблица7[дата],MATCH([1]постпродажное_обслуживание!$D239,[1]!Таблица7[номер],0)))</f>
        <v/>
      </c>
      <c r="F239" s="6" t="str">
        <f>IF(Таблица5[[#This Row],[дата]]="","",INDEX([1]!Таблица7[покупатель],MATCH([1]постпродажное_обслуживание!D239,[1]!Таблица7[номер],0)))</f>
        <v/>
      </c>
      <c r="G239" s="6" t="str">
        <f>IF(Таблица5[[#This Row],[покупатель]]="","",INDEX([1]!Таблица7[объект],MATCH([1]постпродажное_обслуживание!$D239,[1]!Таблица7[номер],0)))</f>
        <v/>
      </c>
      <c r="H239" s="6" t="str">
        <f>IF(Таблица5[[#This Row],[номер]]="","",INDEX([1]!Таблица7[стр. №],MATCH(Таблица5[[#This Row],[номер]],[1]!Таблица7[номер],0)))</f>
        <v/>
      </c>
      <c r="I239" s="7" t="str">
        <f>IF(Таблица5[[#This Row],[номер]]="","",INDEX([1]!Таблица7[кв],MATCH([1]постпродажное_обслуживание!$D239,[1]!Таблица7[номер],0)))</f>
        <v/>
      </c>
      <c r="J239" s="6" t="str">
        <f>IF(Таблица5[[#This Row],[квартира]]="","",INDEX([1]!Таблица7[планируемая дата исполения],MATCH([1]постпродажное_обслуживание!$D239,[1]!Таблица7[номер],0)))</f>
        <v/>
      </c>
      <c r="K239" s="6" t="str">
        <f>IF(Таблица5[[#This Row],[срок ответ]]="","",INDEX([1]!Таблица7[тек. просрочка],MATCH([1]постпродажное_обслуживание!$D239,[1]!Таблица7[номер],0)))</f>
        <v/>
      </c>
      <c r="L239" s="7"/>
      <c r="P239" s="11"/>
      <c r="Q239" s="11"/>
    </row>
    <row r="240" spans="1:17" x14ac:dyDescent="0.25">
      <c r="A240" s="5">
        <f t="shared" si="4"/>
        <v>238</v>
      </c>
      <c r="B240" s="11"/>
      <c r="C240" s="12" t="e">
        <f>IF(#REF!&gt;0,"Перевыставлено",IF(#REF!&gt;0,[1]Списки!$B$36,IF(#REF!&gt;0,[1]Списки!$B$35,IF([1]постпродажное_обслуживание!S240&gt;0,[1]Списки!$B$34,IF([1]постпродажное_обслуживание!P240&gt;0,[1]Списки!$B$33,"")))))</f>
        <v>#REF!</v>
      </c>
      <c r="D240" s="14" t="str">
        <f>[1]Списки!U241</f>
        <v/>
      </c>
      <c r="E240" s="6" t="str">
        <f>IF(Таблица5[[#This Row],[номер]]="","",INDEX([1]!Таблица7[дата],MATCH([1]постпродажное_обслуживание!$D240,[1]!Таблица7[номер],0)))</f>
        <v/>
      </c>
      <c r="F240" s="6" t="str">
        <f>IF(Таблица5[[#This Row],[дата]]="","",INDEX([1]!Таблица7[покупатель],MATCH([1]постпродажное_обслуживание!D240,[1]!Таблица7[номер],0)))</f>
        <v/>
      </c>
      <c r="G240" s="6" t="str">
        <f>IF(Таблица5[[#This Row],[покупатель]]="","",INDEX([1]!Таблица7[объект],MATCH([1]постпродажное_обслуживание!$D240,[1]!Таблица7[номер],0)))</f>
        <v/>
      </c>
      <c r="H240" s="6" t="str">
        <f>IF(Таблица5[[#This Row],[номер]]="","",INDEX([1]!Таблица7[стр. №],MATCH(Таблица5[[#This Row],[номер]],[1]!Таблица7[номер],0)))</f>
        <v/>
      </c>
      <c r="I240" s="7" t="str">
        <f>IF(Таблица5[[#This Row],[номер]]="","",INDEX([1]!Таблица7[кв],MATCH([1]постпродажное_обслуживание!$D240,[1]!Таблица7[номер],0)))</f>
        <v/>
      </c>
      <c r="J240" s="6" t="str">
        <f>IF(Таблица5[[#This Row],[квартира]]="","",INDEX([1]!Таблица7[планируемая дата исполения],MATCH([1]постпродажное_обслуживание!$D240,[1]!Таблица7[номер],0)))</f>
        <v/>
      </c>
      <c r="K240" s="6" t="str">
        <f>IF(Таблица5[[#This Row],[срок ответ]]="","",INDEX([1]!Таблица7[тек. просрочка],MATCH([1]постпродажное_обслуживание!$D240,[1]!Таблица7[номер],0)))</f>
        <v/>
      </c>
      <c r="L240" s="7"/>
      <c r="P240" s="11"/>
      <c r="Q240" s="11"/>
    </row>
    <row r="241" spans="1:17" x14ac:dyDescent="0.25">
      <c r="A241" s="5">
        <f t="shared" si="4"/>
        <v>239</v>
      </c>
      <c r="B241" s="11"/>
      <c r="C241" s="12" t="e">
        <f>IF(#REF!&gt;0,"Перевыставлено",IF(#REF!&gt;0,[1]Списки!$B$36,IF(#REF!&gt;0,[1]Списки!$B$35,IF([1]постпродажное_обслуживание!S241&gt;0,[1]Списки!$B$34,IF([1]постпродажное_обслуживание!P241&gt;0,[1]Списки!$B$33,"")))))</f>
        <v>#REF!</v>
      </c>
      <c r="D241" s="14" t="str">
        <f>[1]Списки!U242</f>
        <v/>
      </c>
      <c r="E241" s="6" t="str">
        <f>IF(Таблица5[[#This Row],[номер]]="","",INDEX([1]!Таблица7[дата],MATCH([1]постпродажное_обслуживание!$D241,[1]!Таблица7[номер],0)))</f>
        <v/>
      </c>
      <c r="F241" s="6" t="str">
        <f>IF(Таблица5[[#This Row],[дата]]="","",INDEX([1]!Таблица7[покупатель],MATCH([1]постпродажное_обслуживание!D241,[1]!Таблица7[номер],0)))</f>
        <v/>
      </c>
      <c r="G241" s="6" t="str">
        <f>IF(Таблица5[[#This Row],[покупатель]]="","",INDEX([1]!Таблица7[объект],MATCH([1]постпродажное_обслуживание!$D241,[1]!Таблица7[номер],0)))</f>
        <v/>
      </c>
      <c r="H241" s="6" t="str">
        <f>IF(Таблица5[[#This Row],[номер]]="","",INDEX([1]!Таблица7[стр. №],MATCH(Таблица5[[#This Row],[номер]],[1]!Таблица7[номер],0)))</f>
        <v/>
      </c>
      <c r="I241" s="7" t="str">
        <f>IF(Таблица5[[#This Row],[номер]]="","",INDEX([1]!Таблица7[кв],MATCH([1]постпродажное_обслуживание!$D241,[1]!Таблица7[номер],0)))</f>
        <v/>
      </c>
      <c r="J241" s="6" t="str">
        <f>IF(Таблица5[[#This Row],[квартира]]="","",INDEX([1]!Таблица7[планируемая дата исполения],MATCH([1]постпродажное_обслуживание!$D241,[1]!Таблица7[номер],0)))</f>
        <v/>
      </c>
      <c r="K241" s="6" t="str">
        <f>IF(Таблица5[[#This Row],[срок ответ]]="","",INDEX([1]!Таблица7[тек. просрочка],MATCH([1]постпродажное_обслуживание!$D241,[1]!Таблица7[номер],0)))</f>
        <v/>
      </c>
      <c r="L241" s="7"/>
      <c r="P241" s="11"/>
      <c r="Q241" s="11"/>
    </row>
    <row r="242" spans="1:17" x14ac:dyDescent="0.25">
      <c r="A242" s="5">
        <f t="shared" si="4"/>
        <v>240</v>
      </c>
      <c r="B242" s="11"/>
      <c r="C242" s="12" t="e">
        <f>IF(#REF!&gt;0,"Перевыставлено",IF(#REF!&gt;0,[1]Списки!$B$36,IF(#REF!&gt;0,[1]Списки!$B$35,IF([1]постпродажное_обслуживание!S242&gt;0,[1]Списки!$B$34,IF([1]постпродажное_обслуживание!P242&gt;0,[1]Списки!$B$33,"")))))</f>
        <v>#REF!</v>
      </c>
      <c r="D242" s="14" t="str">
        <f>[1]Списки!U243</f>
        <v/>
      </c>
      <c r="E242" s="6" t="str">
        <f>IF(Таблица5[[#This Row],[номер]]="","",INDEX([1]!Таблица7[дата],MATCH([1]постпродажное_обслуживание!$D242,[1]!Таблица7[номер],0)))</f>
        <v/>
      </c>
      <c r="F242" s="6" t="str">
        <f>IF(Таблица5[[#This Row],[дата]]="","",INDEX([1]!Таблица7[покупатель],MATCH([1]постпродажное_обслуживание!D242,[1]!Таблица7[номер],0)))</f>
        <v/>
      </c>
      <c r="G242" s="6" t="str">
        <f>IF(Таблица5[[#This Row],[покупатель]]="","",INDEX([1]!Таблица7[объект],MATCH([1]постпродажное_обслуживание!$D242,[1]!Таблица7[номер],0)))</f>
        <v/>
      </c>
      <c r="H242" s="6" t="str">
        <f>IF(Таблица5[[#This Row],[номер]]="","",INDEX([1]!Таблица7[стр. №],MATCH(Таблица5[[#This Row],[номер]],[1]!Таблица7[номер],0)))</f>
        <v/>
      </c>
      <c r="I242" s="7" t="str">
        <f>IF(Таблица5[[#This Row],[номер]]="","",INDEX([1]!Таблица7[кв],MATCH([1]постпродажное_обслуживание!$D242,[1]!Таблица7[номер],0)))</f>
        <v/>
      </c>
      <c r="J242" s="6" t="str">
        <f>IF(Таблица5[[#This Row],[квартира]]="","",INDEX([1]!Таблица7[планируемая дата исполения],MATCH([1]постпродажное_обслуживание!$D242,[1]!Таблица7[номер],0)))</f>
        <v/>
      </c>
      <c r="K242" s="6" t="str">
        <f>IF(Таблица5[[#This Row],[срок ответ]]="","",INDEX([1]!Таблица7[тек. просрочка],MATCH([1]постпродажное_обслуживание!$D242,[1]!Таблица7[номер],0)))</f>
        <v/>
      </c>
      <c r="L242" s="7"/>
      <c r="P242" s="11"/>
      <c r="Q242" s="11"/>
    </row>
    <row r="243" spans="1:17" x14ac:dyDescent="0.25">
      <c r="A243" s="5">
        <f t="shared" si="4"/>
        <v>241</v>
      </c>
      <c r="B243" s="11"/>
      <c r="C243" s="12" t="e">
        <f>IF(#REF!&gt;0,"Перевыставлено",IF(#REF!&gt;0,[1]Списки!$B$36,IF(#REF!&gt;0,[1]Списки!$B$35,IF([1]постпродажное_обслуживание!S243&gt;0,[1]Списки!$B$34,IF([1]постпродажное_обслуживание!P243&gt;0,[1]Списки!$B$33,"")))))</f>
        <v>#REF!</v>
      </c>
      <c r="D243" s="14" t="str">
        <f>[1]Списки!U244</f>
        <v/>
      </c>
      <c r="E243" s="6" t="str">
        <f>IF(Таблица5[[#This Row],[номер]]="","",INDEX([1]!Таблица7[дата],MATCH([1]постпродажное_обслуживание!$D243,[1]!Таблица7[номер],0)))</f>
        <v/>
      </c>
      <c r="F243" s="6" t="str">
        <f>IF(Таблица5[[#This Row],[дата]]="","",INDEX([1]!Таблица7[покупатель],MATCH([1]постпродажное_обслуживание!D243,[1]!Таблица7[номер],0)))</f>
        <v/>
      </c>
      <c r="G243" s="6" t="str">
        <f>IF(Таблица5[[#This Row],[покупатель]]="","",INDEX([1]!Таблица7[объект],MATCH([1]постпродажное_обслуживание!$D243,[1]!Таблица7[номер],0)))</f>
        <v/>
      </c>
      <c r="H243" s="6" t="str">
        <f>IF(Таблица5[[#This Row],[номер]]="","",INDEX([1]!Таблица7[стр. №],MATCH(Таблица5[[#This Row],[номер]],[1]!Таблица7[номер],0)))</f>
        <v/>
      </c>
      <c r="I243" s="7" t="str">
        <f>IF(Таблица5[[#This Row],[номер]]="","",INDEX([1]!Таблица7[кв],MATCH([1]постпродажное_обслуживание!$D243,[1]!Таблица7[номер],0)))</f>
        <v/>
      </c>
      <c r="J243" s="6" t="str">
        <f>IF(Таблица5[[#This Row],[квартира]]="","",INDEX([1]!Таблица7[планируемая дата исполения],MATCH([1]постпродажное_обслуживание!$D243,[1]!Таблица7[номер],0)))</f>
        <v/>
      </c>
      <c r="K243" s="6" t="str">
        <f>IF(Таблица5[[#This Row],[срок ответ]]="","",INDEX([1]!Таблица7[тек. просрочка],MATCH([1]постпродажное_обслуживание!$D243,[1]!Таблица7[номер],0)))</f>
        <v/>
      </c>
      <c r="L243" s="7"/>
      <c r="P243" s="11"/>
      <c r="Q243" s="11"/>
    </row>
    <row r="244" spans="1:17" x14ac:dyDescent="0.25">
      <c r="A244" s="5">
        <f t="shared" si="4"/>
        <v>242</v>
      </c>
      <c r="B244" s="11"/>
      <c r="C244" s="12" t="e">
        <f>IF(#REF!&gt;0,"Перевыставлено",IF(#REF!&gt;0,[1]Списки!$B$36,IF(#REF!&gt;0,[1]Списки!$B$35,IF([1]постпродажное_обслуживание!S244&gt;0,[1]Списки!$B$34,IF([1]постпродажное_обслуживание!P244&gt;0,[1]Списки!$B$33,"")))))</f>
        <v>#REF!</v>
      </c>
      <c r="D244" s="14" t="str">
        <f>[1]Списки!U245</f>
        <v/>
      </c>
      <c r="E244" s="6" t="str">
        <f>IF(Таблица5[[#This Row],[номер]]="","",INDEX([1]!Таблица7[дата],MATCH([1]постпродажное_обслуживание!$D244,[1]!Таблица7[номер],0)))</f>
        <v/>
      </c>
      <c r="F244" s="6" t="str">
        <f>IF(Таблица5[[#This Row],[дата]]="","",INDEX([1]!Таблица7[покупатель],MATCH([1]постпродажное_обслуживание!D244,[1]!Таблица7[номер],0)))</f>
        <v/>
      </c>
      <c r="G244" s="6" t="str">
        <f>IF(Таблица5[[#This Row],[покупатель]]="","",INDEX([1]!Таблица7[объект],MATCH([1]постпродажное_обслуживание!$D244,[1]!Таблица7[номер],0)))</f>
        <v/>
      </c>
      <c r="H244" s="6" t="str">
        <f>IF(Таблица5[[#This Row],[номер]]="","",INDEX([1]!Таблица7[стр. №],MATCH(Таблица5[[#This Row],[номер]],[1]!Таблица7[номер],0)))</f>
        <v/>
      </c>
      <c r="I244" s="7" t="str">
        <f>IF(Таблица5[[#This Row],[номер]]="","",INDEX([1]!Таблица7[кв],MATCH([1]постпродажное_обслуживание!$D244,[1]!Таблица7[номер],0)))</f>
        <v/>
      </c>
      <c r="J244" s="6" t="str">
        <f>IF(Таблица5[[#This Row],[квартира]]="","",INDEX([1]!Таблица7[планируемая дата исполения],MATCH([1]постпродажное_обслуживание!$D244,[1]!Таблица7[номер],0)))</f>
        <v/>
      </c>
      <c r="K244" s="6" t="str">
        <f>IF(Таблица5[[#This Row],[срок ответ]]="","",INDEX([1]!Таблица7[тек. просрочка],MATCH([1]постпродажное_обслуживание!$D244,[1]!Таблица7[номер],0)))</f>
        <v/>
      </c>
      <c r="L244" s="7"/>
      <c r="P244" s="11"/>
      <c r="Q244" s="11"/>
    </row>
    <row r="245" spans="1:17" x14ac:dyDescent="0.25">
      <c r="A245" s="5">
        <f t="shared" si="4"/>
        <v>243</v>
      </c>
      <c r="B245" s="11"/>
      <c r="C245" s="12" t="e">
        <f>IF(#REF!&gt;0,"Перевыставлено",IF(#REF!&gt;0,[1]Списки!$B$36,IF(#REF!&gt;0,[1]Списки!$B$35,IF([1]постпродажное_обслуживание!S245&gt;0,[1]Списки!$B$34,IF([1]постпродажное_обслуживание!P245&gt;0,[1]Списки!$B$33,"")))))</f>
        <v>#REF!</v>
      </c>
      <c r="D245" s="14" t="str">
        <f>[1]Списки!U246</f>
        <v/>
      </c>
      <c r="E245" s="6" t="str">
        <f>IF(Таблица5[[#This Row],[номер]]="","",INDEX([1]!Таблица7[дата],MATCH([1]постпродажное_обслуживание!$D245,[1]!Таблица7[номер],0)))</f>
        <v/>
      </c>
      <c r="F245" s="6" t="str">
        <f>IF(Таблица5[[#This Row],[дата]]="","",INDEX([1]!Таблица7[покупатель],MATCH([1]постпродажное_обслуживание!D245,[1]!Таблица7[номер],0)))</f>
        <v/>
      </c>
      <c r="G245" s="6" t="str">
        <f>IF(Таблица5[[#This Row],[покупатель]]="","",INDEX([1]!Таблица7[объект],MATCH([1]постпродажное_обслуживание!$D245,[1]!Таблица7[номер],0)))</f>
        <v/>
      </c>
      <c r="H245" s="6" t="str">
        <f>IF(Таблица5[[#This Row],[номер]]="","",INDEX([1]!Таблица7[стр. №],MATCH(Таблица5[[#This Row],[номер]],[1]!Таблица7[номер],0)))</f>
        <v/>
      </c>
      <c r="I245" s="7" t="str">
        <f>IF(Таблица5[[#This Row],[номер]]="","",INDEX([1]!Таблица7[кв],MATCH([1]постпродажное_обслуживание!$D245,[1]!Таблица7[номер],0)))</f>
        <v/>
      </c>
      <c r="J245" s="6" t="str">
        <f>IF(Таблица5[[#This Row],[квартира]]="","",INDEX([1]!Таблица7[планируемая дата исполения],MATCH([1]постпродажное_обслуживание!$D245,[1]!Таблица7[номер],0)))</f>
        <v/>
      </c>
      <c r="K245" s="6" t="str">
        <f>IF(Таблица5[[#This Row],[срок ответ]]="","",INDEX([1]!Таблица7[тек. просрочка],MATCH([1]постпродажное_обслуживание!$D245,[1]!Таблица7[номер],0)))</f>
        <v/>
      </c>
      <c r="L245" s="7"/>
      <c r="P245" s="11"/>
      <c r="Q245" s="11"/>
    </row>
    <row r="246" spans="1:17" x14ac:dyDescent="0.25">
      <c r="A246" s="5">
        <f t="shared" si="4"/>
        <v>244</v>
      </c>
      <c r="B246" s="11"/>
      <c r="C246" s="12" t="e">
        <f>IF(#REF!&gt;0,"Перевыставлено",IF(#REF!&gt;0,[1]Списки!$B$36,IF(#REF!&gt;0,[1]Списки!$B$35,IF([1]постпродажное_обслуживание!S246&gt;0,[1]Списки!$B$34,IF([1]постпродажное_обслуживание!P246&gt;0,[1]Списки!$B$33,"")))))</f>
        <v>#REF!</v>
      </c>
      <c r="D246" s="14" t="str">
        <f>[1]Списки!U247</f>
        <v/>
      </c>
      <c r="E246" s="6" t="str">
        <f>IF(Таблица5[[#This Row],[номер]]="","",INDEX([1]!Таблица7[дата],MATCH([1]постпродажное_обслуживание!$D246,[1]!Таблица7[номер],0)))</f>
        <v/>
      </c>
      <c r="F246" s="6" t="str">
        <f>IF(Таблица5[[#This Row],[дата]]="","",INDEX([1]!Таблица7[покупатель],MATCH([1]постпродажное_обслуживание!D246,[1]!Таблица7[номер],0)))</f>
        <v/>
      </c>
      <c r="G246" s="6" t="str">
        <f>IF(Таблица5[[#This Row],[покупатель]]="","",INDEX([1]!Таблица7[объект],MATCH([1]постпродажное_обслуживание!$D246,[1]!Таблица7[номер],0)))</f>
        <v/>
      </c>
      <c r="H246" s="6" t="str">
        <f>IF(Таблица5[[#This Row],[номер]]="","",INDEX([1]!Таблица7[стр. №],MATCH(Таблица5[[#This Row],[номер]],[1]!Таблица7[номер],0)))</f>
        <v/>
      </c>
      <c r="I246" s="7" t="str">
        <f>IF(Таблица5[[#This Row],[номер]]="","",INDEX([1]!Таблица7[кв],MATCH([1]постпродажное_обслуживание!$D246,[1]!Таблица7[номер],0)))</f>
        <v/>
      </c>
      <c r="J246" s="6" t="str">
        <f>IF(Таблица5[[#This Row],[квартира]]="","",INDEX([1]!Таблица7[планируемая дата исполения],MATCH([1]постпродажное_обслуживание!$D246,[1]!Таблица7[номер],0)))</f>
        <v/>
      </c>
      <c r="K246" s="6" t="str">
        <f>IF(Таблица5[[#This Row],[срок ответ]]="","",INDEX([1]!Таблица7[тек. просрочка],MATCH([1]постпродажное_обслуживание!$D246,[1]!Таблица7[номер],0)))</f>
        <v/>
      </c>
      <c r="L246" s="7"/>
      <c r="P246" s="11"/>
      <c r="Q246" s="11"/>
    </row>
    <row r="247" spans="1:17" x14ac:dyDescent="0.25">
      <c r="A247" s="5">
        <f t="shared" si="4"/>
        <v>245</v>
      </c>
      <c r="B247" s="11"/>
      <c r="C247" s="12" t="e">
        <f>IF(#REF!&gt;0,"Перевыставлено",IF(#REF!&gt;0,[1]Списки!$B$36,IF(#REF!&gt;0,[1]Списки!$B$35,IF([1]постпродажное_обслуживание!S247&gt;0,[1]Списки!$B$34,IF([1]постпродажное_обслуживание!P247&gt;0,[1]Списки!$B$33,"")))))</f>
        <v>#REF!</v>
      </c>
      <c r="D247" s="14" t="str">
        <f>[1]Списки!U248</f>
        <v/>
      </c>
      <c r="E247" s="6" t="str">
        <f>IF(Таблица5[[#This Row],[номер]]="","",INDEX([1]!Таблица7[дата],MATCH([1]постпродажное_обслуживание!$D247,[1]!Таблица7[номер],0)))</f>
        <v/>
      </c>
      <c r="F247" s="6" t="str">
        <f>IF(Таблица5[[#This Row],[дата]]="","",INDEX([1]!Таблица7[покупатель],MATCH([1]постпродажное_обслуживание!D247,[1]!Таблица7[номер],0)))</f>
        <v/>
      </c>
      <c r="G247" s="6" t="str">
        <f>IF(Таблица5[[#This Row],[покупатель]]="","",INDEX([1]!Таблица7[объект],MATCH([1]постпродажное_обслуживание!$D247,[1]!Таблица7[номер],0)))</f>
        <v/>
      </c>
      <c r="H247" s="6" t="str">
        <f>IF(Таблица5[[#This Row],[номер]]="","",INDEX([1]!Таблица7[стр. №],MATCH(Таблица5[[#This Row],[номер]],[1]!Таблица7[номер],0)))</f>
        <v/>
      </c>
      <c r="I247" s="7" t="str">
        <f>IF(Таблица5[[#This Row],[номер]]="","",INDEX([1]!Таблица7[кв],MATCH([1]постпродажное_обслуживание!$D247,[1]!Таблица7[номер],0)))</f>
        <v/>
      </c>
      <c r="J247" s="6" t="str">
        <f>IF(Таблица5[[#This Row],[квартира]]="","",INDEX([1]!Таблица7[планируемая дата исполения],MATCH([1]постпродажное_обслуживание!$D247,[1]!Таблица7[номер],0)))</f>
        <v/>
      </c>
      <c r="K247" s="6" t="str">
        <f>IF(Таблица5[[#This Row],[срок ответ]]="","",INDEX([1]!Таблица7[тек. просрочка],MATCH([1]постпродажное_обслуживание!$D247,[1]!Таблица7[номер],0)))</f>
        <v/>
      </c>
      <c r="L247" s="7"/>
      <c r="P247" s="11"/>
      <c r="Q247" s="11"/>
    </row>
    <row r="248" spans="1:17" x14ac:dyDescent="0.25">
      <c r="A248" s="5">
        <f t="shared" si="4"/>
        <v>246</v>
      </c>
      <c r="B248" s="11"/>
      <c r="C248" s="12" t="e">
        <f>IF(#REF!&gt;0,"Перевыставлено",IF(#REF!&gt;0,[1]Списки!$B$36,IF(#REF!&gt;0,[1]Списки!$B$35,IF([1]постпродажное_обслуживание!S248&gt;0,[1]Списки!$B$34,IF([1]постпродажное_обслуживание!P248&gt;0,[1]Списки!$B$33,"")))))</f>
        <v>#REF!</v>
      </c>
      <c r="D248" s="14" t="str">
        <f>[1]Списки!U249</f>
        <v/>
      </c>
      <c r="E248" s="6" t="str">
        <f>IF(Таблица5[[#This Row],[номер]]="","",INDEX([1]!Таблица7[дата],MATCH([1]постпродажное_обслуживание!$D248,[1]!Таблица7[номер],0)))</f>
        <v/>
      </c>
      <c r="F248" s="6" t="str">
        <f>IF(Таблица5[[#This Row],[дата]]="","",INDEX([1]!Таблица7[покупатель],MATCH([1]постпродажное_обслуживание!D248,[1]!Таблица7[номер],0)))</f>
        <v/>
      </c>
      <c r="G248" s="6" t="str">
        <f>IF(Таблица5[[#This Row],[покупатель]]="","",INDEX([1]!Таблица7[объект],MATCH([1]постпродажное_обслуживание!$D248,[1]!Таблица7[номер],0)))</f>
        <v/>
      </c>
      <c r="H248" s="6" t="str">
        <f>IF(Таблица5[[#This Row],[номер]]="","",INDEX([1]!Таблица7[стр. №],MATCH(Таблица5[[#This Row],[номер]],[1]!Таблица7[номер],0)))</f>
        <v/>
      </c>
      <c r="I248" s="7" t="str">
        <f>IF(Таблица5[[#This Row],[номер]]="","",INDEX([1]!Таблица7[кв],MATCH([1]постпродажное_обслуживание!$D248,[1]!Таблица7[номер],0)))</f>
        <v/>
      </c>
      <c r="J248" s="6" t="str">
        <f>IF(Таблица5[[#This Row],[квартира]]="","",INDEX([1]!Таблица7[планируемая дата исполения],MATCH([1]постпродажное_обслуживание!$D248,[1]!Таблица7[номер],0)))</f>
        <v/>
      </c>
      <c r="K248" s="6" t="str">
        <f>IF(Таблица5[[#This Row],[срок ответ]]="","",INDEX([1]!Таблица7[тек. просрочка],MATCH([1]постпродажное_обслуживание!$D248,[1]!Таблица7[номер],0)))</f>
        <v/>
      </c>
      <c r="L248" s="7"/>
      <c r="P248" s="11"/>
      <c r="Q248" s="11"/>
    </row>
    <row r="249" spans="1:17" x14ac:dyDescent="0.25">
      <c r="A249" s="5">
        <f t="shared" si="4"/>
        <v>247</v>
      </c>
      <c r="B249" s="11"/>
      <c r="C249" s="12" t="e">
        <f>IF(#REF!&gt;0,"Перевыставлено",IF(#REF!&gt;0,[1]Списки!$B$36,IF(#REF!&gt;0,[1]Списки!$B$35,IF([1]постпродажное_обслуживание!S249&gt;0,[1]Списки!$B$34,IF([1]постпродажное_обслуживание!P249&gt;0,[1]Списки!$B$33,"")))))</f>
        <v>#REF!</v>
      </c>
      <c r="D249" s="14" t="str">
        <f>[1]Списки!U250</f>
        <v/>
      </c>
      <c r="E249" s="6" t="str">
        <f>IF(Таблица5[[#This Row],[номер]]="","",INDEX([1]!Таблица7[дата],MATCH([1]постпродажное_обслуживание!$D249,[1]!Таблица7[номер],0)))</f>
        <v/>
      </c>
      <c r="F249" s="6" t="str">
        <f>IF(Таблица5[[#This Row],[дата]]="","",INDEX([1]!Таблица7[покупатель],MATCH([1]постпродажное_обслуживание!D249,[1]!Таблица7[номер],0)))</f>
        <v/>
      </c>
      <c r="G249" s="6" t="str">
        <f>IF(Таблица5[[#This Row],[покупатель]]="","",INDEX([1]!Таблица7[объект],MATCH([1]постпродажное_обслуживание!$D249,[1]!Таблица7[номер],0)))</f>
        <v/>
      </c>
      <c r="H249" s="6" t="str">
        <f>IF(Таблица5[[#This Row],[номер]]="","",INDEX([1]!Таблица7[стр. №],MATCH(Таблица5[[#This Row],[номер]],[1]!Таблица7[номер],0)))</f>
        <v/>
      </c>
      <c r="I249" s="7" t="str">
        <f>IF(Таблица5[[#This Row],[номер]]="","",INDEX([1]!Таблица7[кв],MATCH([1]постпродажное_обслуживание!$D249,[1]!Таблица7[номер],0)))</f>
        <v/>
      </c>
      <c r="J249" s="6" t="str">
        <f>IF(Таблица5[[#This Row],[квартира]]="","",INDEX([1]!Таблица7[планируемая дата исполения],MATCH([1]постпродажное_обслуживание!$D249,[1]!Таблица7[номер],0)))</f>
        <v/>
      </c>
      <c r="K249" s="6" t="str">
        <f>IF(Таблица5[[#This Row],[срок ответ]]="","",INDEX([1]!Таблица7[тек. просрочка],MATCH([1]постпродажное_обслуживание!$D249,[1]!Таблица7[номер],0)))</f>
        <v/>
      </c>
      <c r="L249" s="7"/>
      <c r="P249" s="11"/>
      <c r="Q249" s="11"/>
    </row>
    <row r="250" spans="1:17" x14ac:dyDescent="0.25">
      <c r="A250" s="5">
        <f t="shared" si="4"/>
        <v>248</v>
      </c>
      <c r="B250" s="11"/>
      <c r="C250" s="12" t="e">
        <f>IF(#REF!&gt;0,"Перевыставлено",IF(#REF!&gt;0,[1]Списки!$B$36,IF(#REF!&gt;0,[1]Списки!$B$35,IF([1]постпродажное_обслуживание!S250&gt;0,[1]Списки!$B$34,IF([1]постпродажное_обслуживание!P250&gt;0,[1]Списки!$B$33,"")))))</f>
        <v>#REF!</v>
      </c>
      <c r="D250" s="14" t="str">
        <f>[1]Списки!U251</f>
        <v/>
      </c>
      <c r="E250" s="6" t="str">
        <f>IF(Таблица5[[#This Row],[номер]]="","",INDEX([1]!Таблица7[дата],MATCH([1]постпродажное_обслуживание!$D250,[1]!Таблица7[номер],0)))</f>
        <v/>
      </c>
      <c r="F250" s="6" t="str">
        <f>IF(Таблица5[[#This Row],[дата]]="","",INDEX([1]!Таблица7[покупатель],MATCH([1]постпродажное_обслуживание!D250,[1]!Таблица7[номер],0)))</f>
        <v/>
      </c>
      <c r="G250" s="6" t="str">
        <f>IF(Таблица5[[#This Row],[покупатель]]="","",INDEX([1]!Таблица7[объект],MATCH([1]постпродажное_обслуживание!$D250,[1]!Таблица7[номер],0)))</f>
        <v/>
      </c>
      <c r="H250" s="6" t="str">
        <f>IF(Таблица5[[#This Row],[номер]]="","",INDEX([1]!Таблица7[стр. №],MATCH(Таблица5[[#This Row],[номер]],[1]!Таблица7[номер],0)))</f>
        <v/>
      </c>
      <c r="I250" s="7" t="str">
        <f>IF(Таблица5[[#This Row],[номер]]="","",INDEX([1]!Таблица7[кв],MATCH([1]постпродажное_обслуживание!$D250,[1]!Таблица7[номер],0)))</f>
        <v/>
      </c>
      <c r="J250" s="6" t="str">
        <f>IF(Таблица5[[#This Row],[квартира]]="","",INDEX([1]!Таблица7[планируемая дата исполения],MATCH([1]постпродажное_обслуживание!$D250,[1]!Таблица7[номер],0)))</f>
        <v/>
      </c>
      <c r="K250" s="6" t="str">
        <f>IF(Таблица5[[#This Row],[срок ответ]]="","",INDEX([1]!Таблица7[тек. просрочка],MATCH([1]постпродажное_обслуживание!$D250,[1]!Таблица7[номер],0)))</f>
        <v/>
      </c>
      <c r="L250" s="7"/>
      <c r="P250" s="11"/>
      <c r="Q250" s="11"/>
    </row>
    <row r="251" spans="1:17" x14ac:dyDescent="0.25">
      <c r="A251" s="5">
        <f t="shared" si="4"/>
        <v>249</v>
      </c>
      <c r="B251" s="11"/>
      <c r="C251" s="12" t="e">
        <f>IF(#REF!&gt;0,"Перевыставлено",IF(#REF!&gt;0,[1]Списки!$B$36,IF(#REF!&gt;0,[1]Списки!$B$35,IF([1]постпродажное_обслуживание!S251&gt;0,[1]Списки!$B$34,IF([1]постпродажное_обслуживание!P251&gt;0,[1]Списки!$B$33,"")))))</f>
        <v>#REF!</v>
      </c>
      <c r="D251" s="14" t="str">
        <f>[1]Списки!U252</f>
        <v/>
      </c>
      <c r="E251" s="6" t="str">
        <f>IF(Таблица5[[#This Row],[номер]]="","",INDEX([1]!Таблица7[дата],MATCH([1]постпродажное_обслуживание!$D251,[1]!Таблица7[номер],0)))</f>
        <v/>
      </c>
      <c r="F251" s="6" t="str">
        <f>IF(Таблица5[[#This Row],[дата]]="","",INDEX([1]!Таблица7[покупатель],MATCH([1]постпродажное_обслуживание!D251,[1]!Таблица7[номер],0)))</f>
        <v/>
      </c>
      <c r="G251" s="6" t="str">
        <f>IF(Таблица5[[#This Row],[покупатель]]="","",INDEX([1]!Таблица7[объект],MATCH([1]постпродажное_обслуживание!$D251,[1]!Таблица7[номер],0)))</f>
        <v/>
      </c>
      <c r="H251" s="6" t="str">
        <f>IF(Таблица5[[#This Row],[номер]]="","",INDEX([1]!Таблица7[стр. №],MATCH(Таблица5[[#This Row],[номер]],[1]!Таблица7[номер],0)))</f>
        <v/>
      </c>
      <c r="I251" s="7" t="str">
        <f>IF(Таблица5[[#This Row],[номер]]="","",INDEX([1]!Таблица7[кв],MATCH([1]постпродажное_обслуживание!$D251,[1]!Таблица7[номер],0)))</f>
        <v/>
      </c>
      <c r="J251" s="6" t="str">
        <f>IF(Таблица5[[#This Row],[квартира]]="","",INDEX([1]!Таблица7[планируемая дата исполения],MATCH([1]постпродажное_обслуживание!$D251,[1]!Таблица7[номер],0)))</f>
        <v/>
      </c>
      <c r="K251" s="6" t="str">
        <f>IF(Таблица5[[#This Row],[срок ответ]]="","",INDEX([1]!Таблица7[тек. просрочка],MATCH([1]постпродажное_обслуживание!$D251,[1]!Таблица7[номер],0)))</f>
        <v/>
      </c>
      <c r="L251" s="7"/>
      <c r="P251" s="11"/>
      <c r="Q251" s="11"/>
    </row>
    <row r="252" spans="1:17" x14ac:dyDescent="0.25">
      <c r="A252" s="5">
        <f t="shared" si="4"/>
        <v>250</v>
      </c>
      <c r="B252" s="11"/>
      <c r="C252" s="12" t="e">
        <f>IF(#REF!&gt;0,"Перевыставлено",IF(#REF!&gt;0,[1]Списки!$B$36,IF(#REF!&gt;0,[1]Списки!$B$35,IF([1]постпродажное_обслуживание!S252&gt;0,[1]Списки!$B$34,IF([1]постпродажное_обслуживание!P252&gt;0,[1]Списки!$B$33,"")))))</f>
        <v>#REF!</v>
      </c>
      <c r="D252" s="14" t="str">
        <f>[1]Списки!U253</f>
        <v/>
      </c>
      <c r="E252" s="6" t="str">
        <f>IF(Таблица5[[#This Row],[номер]]="","",INDEX([1]!Таблица7[дата],MATCH([1]постпродажное_обслуживание!$D252,[1]!Таблица7[номер],0)))</f>
        <v/>
      </c>
      <c r="F252" s="6" t="str">
        <f>IF(Таблица5[[#This Row],[дата]]="","",INDEX([1]!Таблица7[покупатель],MATCH([1]постпродажное_обслуживание!D252,[1]!Таблица7[номер],0)))</f>
        <v/>
      </c>
      <c r="G252" s="6" t="str">
        <f>IF(Таблица5[[#This Row],[покупатель]]="","",INDEX([1]!Таблица7[объект],MATCH([1]постпродажное_обслуживание!$D252,[1]!Таблица7[номер],0)))</f>
        <v/>
      </c>
      <c r="H252" s="6" t="str">
        <f>IF(Таблица5[[#This Row],[номер]]="","",INDEX([1]!Таблица7[стр. №],MATCH(Таблица5[[#This Row],[номер]],[1]!Таблица7[номер],0)))</f>
        <v/>
      </c>
      <c r="I252" s="7" t="str">
        <f>IF(Таблица5[[#This Row],[номер]]="","",INDEX([1]!Таблица7[кв],MATCH([1]постпродажное_обслуживание!$D252,[1]!Таблица7[номер],0)))</f>
        <v/>
      </c>
      <c r="J252" s="6" t="str">
        <f>IF(Таблица5[[#This Row],[квартира]]="","",INDEX([1]!Таблица7[планируемая дата исполения],MATCH([1]постпродажное_обслуживание!$D252,[1]!Таблица7[номер],0)))</f>
        <v/>
      </c>
      <c r="K252" s="6" t="str">
        <f>IF(Таблица5[[#This Row],[срок ответ]]="","",INDEX([1]!Таблица7[тек. просрочка],MATCH([1]постпродажное_обслуживание!$D252,[1]!Таблица7[номер],0)))</f>
        <v/>
      </c>
      <c r="L252" s="7"/>
      <c r="P252" s="11"/>
      <c r="Q252" s="11"/>
    </row>
    <row r="253" spans="1:17" x14ac:dyDescent="0.25">
      <c r="A253" s="5">
        <f t="shared" si="4"/>
        <v>251</v>
      </c>
      <c r="B253" s="11"/>
      <c r="C253" s="12" t="e">
        <f>IF(#REF!&gt;0,"Перевыставлено",IF(#REF!&gt;0,[1]Списки!$B$36,IF(#REF!&gt;0,[1]Списки!$B$35,IF([1]постпродажное_обслуживание!S253&gt;0,[1]Списки!$B$34,IF([1]постпродажное_обслуживание!P253&gt;0,[1]Списки!$B$33,"")))))</f>
        <v>#REF!</v>
      </c>
      <c r="D253" s="14" t="str">
        <f>[1]Списки!U254</f>
        <v/>
      </c>
      <c r="E253" s="6" t="str">
        <f>IF(Таблица5[[#This Row],[номер]]="","",INDEX([1]!Таблица7[дата],MATCH([1]постпродажное_обслуживание!$D253,[1]!Таблица7[номер],0)))</f>
        <v/>
      </c>
      <c r="F253" s="6" t="str">
        <f>IF(Таблица5[[#This Row],[дата]]="","",INDEX([1]!Таблица7[покупатель],MATCH([1]постпродажное_обслуживание!D253,[1]!Таблица7[номер],0)))</f>
        <v/>
      </c>
      <c r="G253" s="6" t="str">
        <f>IF(Таблица5[[#This Row],[покупатель]]="","",INDEX([1]!Таблица7[объект],MATCH([1]постпродажное_обслуживание!$D253,[1]!Таблица7[номер],0)))</f>
        <v/>
      </c>
      <c r="H253" s="6" t="str">
        <f>IF(Таблица5[[#This Row],[номер]]="","",INDEX([1]!Таблица7[стр. №],MATCH(Таблица5[[#This Row],[номер]],[1]!Таблица7[номер],0)))</f>
        <v/>
      </c>
      <c r="I253" s="7" t="str">
        <f>IF(Таблица5[[#This Row],[номер]]="","",INDEX([1]!Таблица7[кв],MATCH([1]постпродажное_обслуживание!$D253,[1]!Таблица7[номер],0)))</f>
        <v/>
      </c>
      <c r="J253" s="6" t="str">
        <f>IF(Таблица5[[#This Row],[квартира]]="","",INDEX([1]!Таблица7[планируемая дата исполения],MATCH([1]постпродажное_обслуживание!$D253,[1]!Таблица7[номер],0)))</f>
        <v/>
      </c>
      <c r="K253" s="6" t="str">
        <f>IF(Таблица5[[#This Row],[срок ответ]]="","",INDEX([1]!Таблица7[тек. просрочка],MATCH([1]постпродажное_обслуживание!$D253,[1]!Таблица7[номер],0)))</f>
        <v/>
      </c>
      <c r="L253" s="7"/>
      <c r="P253" s="11"/>
      <c r="Q253" s="11"/>
    </row>
    <row r="254" spans="1:17" x14ac:dyDescent="0.25">
      <c r="A254" s="5">
        <f t="shared" si="4"/>
        <v>252</v>
      </c>
      <c r="B254" s="11"/>
      <c r="C254" s="12" t="e">
        <f>IF(#REF!&gt;0,"Перевыставлено",IF(#REF!&gt;0,[1]Списки!$B$36,IF(#REF!&gt;0,[1]Списки!$B$35,IF([1]постпродажное_обслуживание!S254&gt;0,[1]Списки!$B$34,IF([1]постпродажное_обслуживание!P254&gt;0,[1]Списки!$B$33,"")))))</f>
        <v>#REF!</v>
      </c>
      <c r="D254" s="14" t="str">
        <f>[1]Списки!U255</f>
        <v/>
      </c>
      <c r="E254" s="6" t="str">
        <f>IF(Таблица5[[#This Row],[номер]]="","",INDEX([1]!Таблица7[дата],MATCH([1]постпродажное_обслуживание!$D254,[1]!Таблица7[номер],0)))</f>
        <v/>
      </c>
      <c r="F254" s="6" t="str">
        <f>IF(Таблица5[[#This Row],[дата]]="","",INDEX([1]!Таблица7[покупатель],MATCH([1]постпродажное_обслуживание!D254,[1]!Таблица7[номер],0)))</f>
        <v/>
      </c>
      <c r="G254" s="6" t="str">
        <f>IF(Таблица5[[#This Row],[покупатель]]="","",INDEX([1]!Таблица7[объект],MATCH([1]постпродажное_обслуживание!$D254,[1]!Таблица7[номер],0)))</f>
        <v/>
      </c>
      <c r="H254" s="6" t="str">
        <f>IF(Таблица5[[#This Row],[номер]]="","",INDEX([1]!Таблица7[стр. №],MATCH(Таблица5[[#This Row],[номер]],[1]!Таблица7[номер],0)))</f>
        <v/>
      </c>
      <c r="I254" s="7" t="str">
        <f>IF(Таблица5[[#This Row],[номер]]="","",INDEX([1]!Таблица7[кв],MATCH([1]постпродажное_обслуживание!$D254,[1]!Таблица7[номер],0)))</f>
        <v/>
      </c>
      <c r="J254" s="6" t="str">
        <f>IF(Таблица5[[#This Row],[квартира]]="","",INDEX([1]!Таблица7[планируемая дата исполения],MATCH([1]постпродажное_обслуживание!$D254,[1]!Таблица7[номер],0)))</f>
        <v/>
      </c>
      <c r="K254" s="6" t="str">
        <f>IF(Таблица5[[#This Row],[срок ответ]]="","",INDEX([1]!Таблица7[тек. просрочка],MATCH([1]постпродажное_обслуживание!$D254,[1]!Таблица7[номер],0)))</f>
        <v/>
      </c>
      <c r="L254" s="7"/>
      <c r="P254" s="11"/>
      <c r="Q254" s="11"/>
    </row>
    <row r="255" spans="1:17" x14ac:dyDescent="0.25">
      <c r="A255" s="5">
        <f t="shared" si="4"/>
        <v>253</v>
      </c>
      <c r="B255" s="11"/>
      <c r="C255" s="12" t="e">
        <f>IF(#REF!&gt;0,"Перевыставлено",IF(#REF!&gt;0,[1]Списки!$B$36,IF(#REF!&gt;0,[1]Списки!$B$35,IF([1]постпродажное_обслуживание!S255&gt;0,[1]Списки!$B$34,IF([1]постпродажное_обслуживание!P255&gt;0,[1]Списки!$B$33,"")))))</f>
        <v>#REF!</v>
      </c>
      <c r="D255" s="14" t="str">
        <f>[1]Списки!U256</f>
        <v/>
      </c>
      <c r="E255" s="6" t="str">
        <f>IF(Таблица5[[#This Row],[номер]]="","",INDEX([1]!Таблица7[дата],MATCH([1]постпродажное_обслуживание!$D255,[1]!Таблица7[номер],0)))</f>
        <v/>
      </c>
      <c r="F255" s="6" t="str">
        <f>IF(Таблица5[[#This Row],[дата]]="","",INDEX([1]!Таблица7[покупатель],MATCH([1]постпродажное_обслуживание!D255,[1]!Таблица7[номер],0)))</f>
        <v/>
      </c>
      <c r="G255" s="6" t="str">
        <f>IF(Таблица5[[#This Row],[покупатель]]="","",INDEX([1]!Таблица7[объект],MATCH([1]постпродажное_обслуживание!$D255,[1]!Таблица7[номер],0)))</f>
        <v/>
      </c>
      <c r="H255" s="6" t="str">
        <f>IF(Таблица5[[#This Row],[номер]]="","",INDEX([1]!Таблица7[стр. №],MATCH(Таблица5[[#This Row],[номер]],[1]!Таблица7[номер],0)))</f>
        <v/>
      </c>
      <c r="I255" s="7" t="str">
        <f>IF(Таблица5[[#This Row],[номер]]="","",INDEX([1]!Таблица7[кв],MATCH([1]постпродажное_обслуживание!$D255,[1]!Таблица7[номер],0)))</f>
        <v/>
      </c>
      <c r="J255" s="6" t="str">
        <f>IF(Таблица5[[#This Row],[квартира]]="","",INDEX([1]!Таблица7[планируемая дата исполения],MATCH([1]постпродажное_обслуживание!$D255,[1]!Таблица7[номер],0)))</f>
        <v/>
      </c>
      <c r="K255" s="6" t="str">
        <f>IF(Таблица5[[#This Row],[срок ответ]]="","",INDEX([1]!Таблица7[тек. просрочка],MATCH([1]постпродажное_обслуживание!$D255,[1]!Таблица7[номер],0)))</f>
        <v/>
      </c>
      <c r="L255" s="7"/>
      <c r="P255" s="11"/>
      <c r="Q255" s="11"/>
    </row>
    <row r="256" spans="1:17" x14ac:dyDescent="0.25">
      <c r="A256" s="5">
        <f t="shared" si="4"/>
        <v>254</v>
      </c>
      <c r="B256" s="11"/>
      <c r="C256" s="12" t="e">
        <f>IF(#REF!&gt;0,"Перевыставлено",IF(#REF!&gt;0,[1]Списки!$B$36,IF(#REF!&gt;0,[1]Списки!$B$35,IF([1]постпродажное_обслуживание!S256&gt;0,[1]Списки!$B$34,IF([1]постпродажное_обслуживание!P256&gt;0,[1]Списки!$B$33,"")))))</f>
        <v>#REF!</v>
      </c>
      <c r="D256" s="14" t="str">
        <f>[1]Списки!U257</f>
        <v/>
      </c>
      <c r="E256" s="6" t="str">
        <f>IF(Таблица5[[#This Row],[номер]]="","",INDEX([1]!Таблица7[дата],MATCH([1]постпродажное_обслуживание!$D256,[1]!Таблица7[номер],0)))</f>
        <v/>
      </c>
      <c r="F256" s="6" t="str">
        <f>IF(Таблица5[[#This Row],[дата]]="","",INDEX([1]!Таблица7[покупатель],MATCH([1]постпродажное_обслуживание!D256,[1]!Таблица7[номер],0)))</f>
        <v/>
      </c>
      <c r="G256" s="6" t="str">
        <f>IF(Таблица5[[#This Row],[покупатель]]="","",INDEX([1]!Таблица7[объект],MATCH([1]постпродажное_обслуживание!$D256,[1]!Таблица7[номер],0)))</f>
        <v/>
      </c>
      <c r="H256" s="6" t="str">
        <f>IF(Таблица5[[#This Row],[номер]]="","",INDEX([1]!Таблица7[стр. №],MATCH(Таблица5[[#This Row],[номер]],[1]!Таблица7[номер],0)))</f>
        <v/>
      </c>
      <c r="I256" s="7" t="str">
        <f>IF(Таблица5[[#This Row],[номер]]="","",INDEX([1]!Таблица7[кв],MATCH([1]постпродажное_обслуживание!$D256,[1]!Таблица7[номер],0)))</f>
        <v/>
      </c>
      <c r="J256" s="6" t="str">
        <f>IF(Таблица5[[#This Row],[квартира]]="","",INDEX([1]!Таблица7[планируемая дата исполения],MATCH([1]постпродажное_обслуживание!$D256,[1]!Таблица7[номер],0)))</f>
        <v/>
      </c>
      <c r="K256" s="6" t="str">
        <f>IF(Таблица5[[#This Row],[срок ответ]]="","",INDEX([1]!Таблица7[тек. просрочка],MATCH([1]постпродажное_обслуживание!$D256,[1]!Таблица7[номер],0)))</f>
        <v/>
      </c>
      <c r="L256" s="7"/>
      <c r="P256" s="11"/>
      <c r="Q256" s="11"/>
    </row>
    <row r="257" spans="1:17" x14ac:dyDescent="0.25">
      <c r="A257" s="5">
        <f t="shared" si="4"/>
        <v>255</v>
      </c>
      <c r="B257" s="11"/>
      <c r="C257" s="12" t="e">
        <f>IF(#REF!&gt;0,"Перевыставлено",IF(#REF!&gt;0,[1]Списки!$B$36,IF(#REF!&gt;0,[1]Списки!$B$35,IF([1]постпродажное_обслуживание!S257&gt;0,[1]Списки!$B$34,IF([1]постпродажное_обслуживание!P257&gt;0,[1]Списки!$B$33,"")))))</f>
        <v>#REF!</v>
      </c>
      <c r="D257" s="14" t="str">
        <f>[1]Списки!U258</f>
        <v/>
      </c>
      <c r="E257" s="6" t="str">
        <f>IF(Таблица5[[#This Row],[номер]]="","",INDEX([1]!Таблица7[дата],MATCH([1]постпродажное_обслуживание!$D257,[1]!Таблица7[номер],0)))</f>
        <v/>
      </c>
      <c r="F257" s="6" t="str">
        <f>IF(Таблица5[[#This Row],[дата]]="","",INDEX([1]!Таблица7[покупатель],MATCH([1]постпродажное_обслуживание!D257,[1]!Таблица7[номер],0)))</f>
        <v/>
      </c>
      <c r="G257" s="6" t="str">
        <f>IF(Таблица5[[#This Row],[покупатель]]="","",INDEX([1]!Таблица7[объект],MATCH([1]постпродажное_обслуживание!$D257,[1]!Таблица7[номер],0)))</f>
        <v/>
      </c>
      <c r="H257" s="6" t="str">
        <f>IF(Таблица5[[#This Row],[номер]]="","",INDEX([1]!Таблица7[стр. №],MATCH(Таблица5[[#This Row],[номер]],[1]!Таблица7[номер],0)))</f>
        <v/>
      </c>
      <c r="I257" s="7" t="str">
        <f>IF(Таблица5[[#This Row],[номер]]="","",INDEX([1]!Таблица7[кв],MATCH([1]постпродажное_обслуживание!$D257,[1]!Таблица7[номер],0)))</f>
        <v/>
      </c>
      <c r="J257" s="6" t="str">
        <f>IF(Таблица5[[#This Row],[квартира]]="","",INDEX([1]!Таблица7[планируемая дата исполения],MATCH([1]постпродажное_обслуживание!$D257,[1]!Таблица7[номер],0)))</f>
        <v/>
      </c>
      <c r="K257" s="6" t="str">
        <f>IF(Таблица5[[#This Row],[срок ответ]]="","",INDEX([1]!Таблица7[тек. просрочка],MATCH([1]постпродажное_обслуживание!$D257,[1]!Таблица7[номер],0)))</f>
        <v/>
      </c>
      <c r="L257" s="7"/>
      <c r="P257" s="11"/>
      <c r="Q257" s="11"/>
    </row>
    <row r="258" spans="1:17" x14ac:dyDescent="0.25">
      <c r="A258" s="5">
        <f t="shared" si="4"/>
        <v>256</v>
      </c>
      <c r="B258" s="11"/>
      <c r="C258" s="12" t="e">
        <f>IF(#REF!&gt;0,"Перевыставлено",IF(#REF!&gt;0,[1]Списки!$B$36,IF(#REF!&gt;0,[1]Списки!$B$35,IF([1]постпродажное_обслуживание!S258&gt;0,[1]Списки!$B$34,IF([1]постпродажное_обслуживание!P258&gt;0,[1]Списки!$B$33,"")))))</f>
        <v>#REF!</v>
      </c>
      <c r="D258" s="14" t="str">
        <f>[1]Списки!U259</f>
        <v/>
      </c>
      <c r="E258" s="6" t="str">
        <f>IF(Таблица5[[#This Row],[номер]]="","",INDEX([1]!Таблица7[дата],MATCH([1]постпродажное_обслуживание!$D258,[1]!Таблица7[номер],0)))</f>
        <v/>
      </c>
      <c r="F258" s="6" t="str">
        <f>IF(Таблица5[[#This Row],[дата]]="","",INDEX([1]!Таблица7[покупатель],MATCH([1]постпродажное_обслуживание!D258,[1]!Таблица7[номер],0)))</f>
        <v/>
      </c>
      <c r="G258" s="6" t="str">
        <f>IF(Таблица5[[#This Row],[покупатель]]="","",INDEX([1]!Таблица7[объект],MATCH([1]постпродажное_обслуживание!$D258,[1]!Таблица7[номер],0)))</f>
        <v/>
      </c>
      <c r="H258" s="6" t="str">
        <f>IF(Таблица5[[#This Row],[номер]]="","",INDEX([1]!Таблица7[стр. №],MATCH(Таблица5[[#This Row],[номер]],[1]!Таблица7[номер],0)))</f>
        <v/>
      </c>
      <c r="I258" s="7" t="str">
        <f>IF(Таблица5[[#This Row],[номер]]="","",INDEX([1]!Таблица7[кв],MATCH([1]постпродажное_обслуживание!$D258,[1]!Таблица7[номер],0)))</f>
        <v/>
      </c>
      <c r="J258" s="6" t="str">
        <f>IF(Таблица5[[#This Row],[квартира]]="","",INDEX([1]!Таблица7[планируемая дата исполения],MATCH([1]постпродажное_обслуживание!$D258,[1]!Таблица7[номер],0)))</f>
        <v/>
      </c>
      <c r="K258" s="6" t="str">
        <f>IF(Таблица5[[#This Row],[срок ответ]]="","",INDEX([1]!Таблица7[тек. просрочка],MATCH([1]постпродажное_обслуживание!$D258,[1]!Таблица7[номер],0)))</f>
        <v/>
      </c>
      <c r="L258" s="7"/>
      <c r="P258" s="11"/>
      <c r="Q258" s="11"/>
    </row>
    <row r="259" spans="1:17" x14ac:dyDescent="0.25">
      <c r="A259" s="5">
        <f t="shared" si="4"/>
        <v>257</v>
      </c>
      <c r="B259" s="11"/>
      <c r="C259" s="12" t="e">
        <f>IF(#REF!&gt;0,"Перевыставлено",IF(#REF!&gt;0,[1]Списки!$B$36,IF(#REF!&gt;0,[1]Списки!$B$35,IF([1]постпродажное_обслуживание!S259&gt;0,[1]Списки!$B$34,IF([1]постпродажное_обслуживание!P259&gt;0,[1]Списки!$B$33,"")))))</f>
        <v>#REF!</v>
      </c>
      <c r="D259" s="14" t="str">
        <f>[1]Списки!U260</f>
        <v/>
      </c>
      <c r="E259" s="6" t="str">
        <f>IF(Таблица5[[#This Row],[номер]]="","",INDEX([1]!Таблица7[дата],MATCH([1]постпродажное_обслуживание!$D259,[1]!Таблица7[номер],0)))</f>
        <v/>
      </c>
      <c r="F259" s="6" t="str">
        <f>IF(Таблица5[[#This Row],[дата]]="","",INDEX([1]!Таблица7[покупатель],MATCH([1]постпродажное_обслуживание!D259,[1]!Таблица7[номер],0)))</f>
        <v/>
      </c>
      <c r="G259" s="6" t="str">
        <f>IF(Таблица5[[#This Row],[покупатель]]="","",INDEX([1]!Таблица7[объект],MATCH([1]постпродажное_обслуживание!$D259,[1]!Таблица7[номер],0)))</f>
        <v/>
      </c>
      <c r="H259" s="6" t="str">
        <f>IF(Таблица5[[#This Row],[номер]]="","",INDEX([1]!Таблица7[стр. №],MATCH(Таблица5[[#This Row],[номер]],[1]!Таблица7[номер],0)))</f>
        <v/>
      </c>
      <c r="I259" s="7" t="str">
        <f>IF(Таблица5[[#This Row],[номер]]="","",INDEX([1]!Таблица7[кв],MATCH([1]постпродажное_обслуживание!$D259,[1]!Таблица7[номер],0)))</f>
        <v/>
      </c>
      <c r="J259" s="6" t="str">
        <f>IF(Таблица5[[#This Row],[квартира]]="","",INDEX([1]!Таблица7[планируемая дата исполения],MATCH([1]постпродажное_обслуживание!$D259,[1]!Таблица7[номер],0)))</f>
        <v/>
      </c>
      <c r="K259" s="6" t="str">
        <f>IF(Таблица5[[#This Row],[срок ответ]]="","",INDEX([1]!Таблица7[тек. просрочка],MATCH([1]постпродажное_обслуживание!$D259,[1]!Таблица7[номер],0)))</f>
        <v/>
      </c>
      <c r="L259" s="7"/>
      <c r="P259" s="11"/>
      <c r="Q259" s="11"/>
    </row>
    <row r="260" spans="1:17" x14ac:dyDescent="0.25">
      <c r="A260" s="5">
        <f t="shared" si="4"/>
        <v>258</v>
      </c>
      <c r="B260" s="11"/>
      <c r="C260" s="12" t="e">
        <f>IF(#REF!&gt;0,"Перевыставлено",IF(#REF!&gt;0,[1]Списки!$B$36,IF(#REF!&gt;0,[1]Списки!$B$35,IF([1]постпродажное_обслуживание!S260&gt;0,[1]Списки!$B$34,IF([1]постпродажное_обслуживание!P260&gt;0,[1]Списки!$B$33,"")))))</f>
        <v>#REF!</v>
      </c>
      <c r="D260" s="14" t="str">
        <f>[1]Списки!U261</f>
        <v/>
      </c>
      <c r="E260" s="6" t="str">
        <f>IF(Таблица5[[#This Row],[номер]]="","",INDEX([1]!Таблица7[дата],MATCH([1]постпродажное_обслуживание!$D260,[1]!Таблица7[номер],0)))</f>
        <v/>
      </c>
      <c r="F260" s="6" t="str">
        <f>IF(Таблица5[[#This Row],[дата]]="","",INDEX([1]!Таблица7[покупатель],MATCH([1]постпродажное_обслуживание!D260,[1]!Таблица7[номер],0)))</f>
        <v/>
      </c>
      <c r="G260" s="6" t="str">
        <f>IF(Таблица5[[#This Row],[покупатель]]="","",INDEX([1]!Таблица7[объект],MATCH([1]постпродажное_обслуживание!$D260,[1]!Таблица7[номер],0)))</f>
        <v/>
      </c>
      <c r="H260" s="6" t="str">
        <f>IF(Таблица5[[#This Row],[номер]]="","",INDEX([1]!Таблица7[стр. №],MATCH(Таблица5[[#This Row],[номер]],[1]!Таблица7[номер],0)))</f>
        <v/>
      </c>
      <c r="I260" s="7" t="str">
        <f>IF(Таблица5[[#This Row],[номер]]="","",INDEX([1]!Таблица7[кв],MATCH([1]постпродажное_обслуживание!$D260,[1]!Таблица7[номер],0)))</f>
        <v/>
      </c>
      <c r="J260" s="6" t="str">
        <f>IF(Таблица5[[#This Row],[квартира]]="","",INDEX([1]!Таблица7[планируемая дата исполения],MATCH([1]постпродажное_обслуживание!$D260,[1]!Таблица7[номер],0)))</f>
        <v/>
      </c>
      <c r="K260" s="6" t="str">
        <f>IF(Таблица5[[#This Row],[срок ответ]]="","",INDEX([1]!Таблица7[тек. просрочка],MATCH([1]постпродажное_обслуживание!$D260,[1]!Таблица7[номер],0)))</f>
        <v/>
      </c>
      <c r="L260" s="7"/>
      <c r="P260" s="11"/>
      <c r="Q260" s="11"/>
    </row>
    <row r="261" spans="1:17" x14ac:dyDescent="0.25">
      <c r="A261" s="5">
        <f t="shared" ref="A261:A300" si="5">IF(A260="№п/п",1,A260+1)</f>
        <v>259</v>
      </c>
      <c r="B261" s="11"/>
      <c r="C261" s="12" t="e">
        <f>IF(#REF!&gt;0,"Перевыставлено",IF(#REF!&gt;0,[1]Списки!$B$36,IF(#REF!&gt;0,[1]Списки!$B$35,IF([1]постпродажное_обслуживание!S261&gt;0,[1]Списки!$B$34,IF([1]постпродажное_обслуживание!P261&gt;0,[1]Списки!$B$33,"")))))</f>
        <v>#REF!</v>
      </c>
      <c r="D261" s="14" t="str">
        <f>[1]Списки!U262</f>
        <v/>
      </c>
      <c r="E261" s="6" t="str">
        <f>IF(Таблица5[[#This Row],[номер]]="","",INDEX([1]!Таблица7[дата],MATCH([1]постпродажное_обслуживание!$D261,[1]!Таблица7[номер],0)))</f>
        <v/>
      </c>
      <c r="F261" s="6" t="str">
        <f>IF(Таблица5[[#This Row],[дата]]="","",INDEX([1]!Таблица7[покупатель],MATCH([1]постпродажное_обслуживание!D261,[1]!Таблица7[номер],0)))</f>
        <v/>
      </c>
      <c r="G261" s="6" t="str">
        <f>IF(Таблица5[[#This Row],[покупатель]]="","",INDEX([1]!Таблица7[объект],MATCH([1]постпродажное_обслуживание!$D261,[1]!Таблица7[номер],0)))</f>
        <v/>
      </c>
      <c r="H261" s="6" t="str">
        <f>IF(Таблица5[[#This Row],[номер]]="","",INDEX([1]!Таблица7[стр. №],MATCH(Таблица5[[#This Row],[номер]],[1]!Таблица7[номер],0)))</f>
        <v/>
      </c>
      <c r="I261" s="7" t="str">
        <f>IF(Таблица5[[#This Row],[номер]]="","",INDEX([1]!Таблица7[кв],MATCH([1]постпродажное_обслуживание!$D261,[1]!Таблица7[номер],0)))</f>
        <v/>
      </c>
      <c r="J261" s="6" t="str">
        <f>IF(Таблица5[[#This Row],[квартира]]="","",INDEX([1]!Таблица7[планируемая дата исполения],MATCH([1]постпродажное_обслуживание!$D261,[1]!Таблица7[номер],0)))</f>
        <v/>
      </c>
      <c r="K261" s="6" t="str">
        <f>IF(Таблица5[[#This Row],[срок ответ]]="","",INDEX([1]!Таблица7[тек. просрочка],MATCH([1]постпродажное_обслуживание!$D261,[1]!Таблица7[номер],0)))</f>
        <v/>
      </c>
      <c r="L261" s="7"/>
      <c r="P261" s="11"/>
      <c r="Q261" s="11"/>
    </row>
    <row r="262" spans="1:17" x14ac:dyDescent="0.25">
      <c r="A262" s="5">
        <f t="shared" si="5"/>
        <v>260</v>
      </c>
      <c r="B262" s="11"/>
      <c r="C262" s="12" t="e">
        <f>IF(#REF!&gt;0,"Перевыставлено",IF(#REF!&gt;0,[1]Списки!$B$36,IF(#REF!&gt;0,[1]Списки!$B$35,IF([1]постпродажное_обслуживание!S262&gt;0,[1]Списки!$B$34,IF([1]постпродажное_обслуживание!P262&gt;0,[1]Списки!$B$33,"")))))</f>
        <v>#REF!</v>
      </c>
      <c r="D262" s="14" t="str">
        <f>[1]Списки!U263</f>
        <v/>
      </c>
      <c r="E262" s="6" t="str">
        <f>IF(Таблица5[[#This Row],[номер]]="","",INDEX([1]!Таблица7[дата],MATCH([1]постпродажное_обслуживание!$D262,[1]!Таблица7[номер],0)))</f>
        <v/>
      </c>
      <c r="F262" s="6" t="str">
        <f>IF(Таблица5[[#This Row],[дата]]="","",INDEX([1]!Таблица7[покупатель],MATCH([1]постпродажное_обслуживание!D262,[1]!Таблица7[номер],0)))</f>
        <v/>
      </c>
      <c r="G262" s="6" t="str">
        <f>IF(Таблица5[[#This Row],[покупатель]]="","",INDEX([1]!Таблица7[объект],MATCH([1]постпродажное_обслуживание!$D262,[1]!Таблица7[номер],0)))</f>
        <v/>
      </c>
      <c r="H262" s="6" t="str">
        <f>IF(Таблица5[[#This Row],[номер]]="","",INDEX([1]!Таблица7[стр. №],MATCH(Таблица5[[#This Row],[номер]],[1]!Таблица7[номер],0)))</f>
        <v/>
      </c>
      <c r="I262" s="7" t="str">
        <f>IF(Таблица5[[#This Row],[номер]]="","",INDEX([1]!Таблица7[кв],MATCH([1]постпродажное_обслуживание!$D262,[1]!Таблица7[номер],0)))</f>
        <v/>
      </c>
      <c r="J262" s="6" t="str">
        <f>IF(Таблица5[[#This Row],[квартира]]="","",INDEX([1]!Таблица7[планируемая дата исполения],MATCH([1]постпродажное_обслуживание!$D262,[1]!Таблица7[номер],0)))</f>
        <v/>
      </c>
      <c r="K262" s="6" t="str">
        <f>IF(Таблица5[[#This Row],[срок ответ]]="","",INDEX([1]!Таблица7[тек. просрочка],MATCH([1]постпродажное_обслуживание!$D262,[1]!Таблица7[номер],0)))</f>
        <v/>
      </c>
      <c r="L262" s="7"/>
      <c r="P262" s="11"/>
      <c r="Q262" s="11"/>
    </row>
    <row r="263" spans="1:17" x14ac:dyDescent="0.25">
      <c r="A263" s="5">
        <f t="shared" si="5"/>
        <v>261</v>
      </c>
      <c r="B263" s="11"/>
      <c r="C263" s="12" t="e">
        <f>IF(#REF!&gt;0,"Перевыставлено",IF(#REF!&gt;0,[1]Списки!$B$36,IF(#REF!&gt;0,[1]Списки!$B$35,IF([1]постпродажное_обслуживание!S263&gt;0,[1]Списки!$B$34,IF([1]постпродажное_обслуживание!P263&gt;0,[1]Списки!$B$33,"")))))</f>
        <v>#REF!</v>
      </c>
      <c r="D263" s="14" t="str">
        <f>[1]Списки!U264</f>
        <v/>
      </c>
      <c r="E263" s="6" t="str">
        <f>IF(Таблица5[[#This Row],[номер]]="","",INDEX([1]!Таблица7[дата],MATCH([1]постпродажное_обслуживание!$D263,[1]!Таблица7[номер],0)))</f>
        <v/>
      </c>
      <c r="F263" s="6" t="str">
        <f>IF(Таблица5[[#This Row],[дата]]="","",INDEX([1]!Таблица7[покупатель],MATCH([1]постпродажное_обслуживание!D263,[1]!Таблица7[номер],0)))</f>
        <v/>
      </c>
      <c r="G263" s="6" t="str">
        <f>IF(Таблица5[[#This Row],[покупатель]]="","",INDEX([1]!Таблица7[объект],MATCH([1]постпродажное_обслуживание!$D263,[1]!Таблица7[номер],0)))</f>
        <v/>
      </c>
      <c r="H263" s="6" t="str">
        <f>IF(Таблица5[[#This Row],[номер]]="","",INDEX([1]!Таблица7[стр. №],MATCH(Таблица5[[#This Row],[номер]],[1]!Таблица7[номер],0)))</f>
        <v/>
      </c>
      <c r="I263" s="7" t="str">
        <f>IF(Таблица5[[#This Row],[номер]]="","",INDEX([1]!Таблица7[кв],MATCH([1]постпродажное_обслуживание!$D263,[1]!Таблица7[номер],0)))</f>
        <v/>
      </c>
      <c r="J263" s="6" t="str">
        <f>IF(Таблица5[[#This Row],[квартира]]="","",INDEX([1]!Таблица7[планируемая дата исполения],MATCH([1]постпродажное_обслуживание!$D263,[1]!Таблица7[номер],0)))</f>
        <v/>
      </c>
      <c r="K263" s="6" t="str">
        <f>IF(Таблица5[[#This Row],[срок ответ]]="","",INDEX([1]!Таблица7[тек. просрочка],MATCH([1]постпродажное_обслуживание!$D263,[1]!Таблица7[номер],0)))</f>
        <v/>
      </c>
      <c r="L263" s="7"/>
      <c r="P263" s="11"/>
      <c r="Q263" s="11"/>
    </row>
    <row r="264" spans="1:17" x14ac:dyDescent="0.25">
      <c r="A264" s="5">
        <f t="shared" si="5"/>
        <v>262</v>
      </c>
      <c r="B264" s="11"/>
      <c r="C264" s="12" t="e">
        <f>IF(#REF!&gt;0,"Перевыставлено",IF(#REF!&gt;0,[1]Списки!$B$36,IF(#REF!&gt;0,[1]Списки!$B$35,IF([1]постпродажное_обслуживание!S264&gt;0,[1]Списки!$B$34,IF([1]постпродажное_обслуживание!P264&gt;0,[1]Списки!$B$33,"")))))</f>
        <v>#REF!</v>
      </c>
      <c r="D264" s="14" t="str">
        <f>[1]Списки!U265</f>
        <v/>
      </c>
      <c r="E264" s="6" t="str">
        <f>IF(Таблица5[[#This Row],[номер]]="","",INDEX([1]!Таблица7[дата],MATCH([1]постпродажное_обслуживание!$D264,[1]!Таблица7[номер],0)))</f>
        <v/>
      </c>
      <c r="F264" s="6" t="str">
        <f>IF(Таблица5[[#This Row],[дата]]="","",INDEX([1]!Таблица7[покупатель],MATCH([1]постпродажное_обслуживание!D264,[1]!Таблица7[номер],0)))</f>
        <v/>
      </c>
      <c r="G264" s="6" t="str">
        <f>IF(Таблица5[[#This Row],[покупатель]]="","",INDEX([1]!Таблица7[объект],MATCH([1]постпродажное_обслуживание!$D264,[1]!Таблица7[номер],0)))</f>
        <v/>
      </c>
      <c r="H264" s="6" t="str">
        <f>IF(Таблица5[[#This Row],[номер]]="","",INDEX([1]!Таблица7[стр. №],MATCH(Таблица5[[#This Row],[номер]],[1]!Таблица7[номер],0)))</f>
        <v/>
      </c>
      <c r="I264" s="7" t="str">
        <f>IF(Таблица5[[#This Row],[номер]]="","",INDEX([1]!Таблица7[кв],MATCH([1]постпродажное_обслуживание!$D264,[1]!Таблица7[номер],0)))</f>
        <v/>
      </c>
      <c r="J264" s="6" t="str">
        <f>IF(Таблица5[[#This Row],[квартира]]="","",INDEX([1]!Таблица7[планируемая дата исполения],MATCH([1]постпродажное_обслуживание!$D264,[1]!Таблица7[номер],0)))</f>
        <v/>
      </c>
      <c r="K264" s="6" t="str">
        <f>IF(Таблица5[[#This Row],[срок ответ]]="","",INDEX([1]!Таблица7[тек. просрочка],MATCH([1]постпродажное_обслуживание!$D264,[1]!Таблица7[номер],0)))</f>
        <v/>
      </c>
      <c r="L264" s="7"/>
      <c r="P264" s="11"/>
      <c r="Q264" s="11"/>
    </row>
    <row r="265" spans="1:17" x14ac:dyDescent="0.25">
      <c r="A265" s="5">
        <f t="shared" si="5"/>
        <v>263</v>
      </c>
      <c r="B265" s="11"/>
      <c r="C265" s="12" t="e">
        <f>IF(#REF!&gt;0,"Перевыставлено",IF(#REF!&gt;0,[1]Списки!$B$36,IF(#REF!&gt;0,[1]Списки!$B$35,IF([1]постпродажное_обслуживание!S265&gt;0,[1]Списки!$B$34,IF([1]постпродажное_обслуживание!P265&gt;0,[1]Списки!$B$33,"")))))</f>
        <v>#REF!</v>
      </c>
      <c r="D265" s="14" t="str">
        <f>[1]Списки!U266</f>
        <v/>
      </c>
      <c r="E265" s="6" t="str">
        <f>IF(Таблица5[[#This Row],[номер]]="","",INDEX([1]!Таблица7[дата],MATCH([1]постпродажное_обслуживание!$D265,[1]!Таблица7[номер],0)))</f>
        <v/>
      </c>
      <c r="F265" s="6" t="str">
        <f>IF(Таблица5[[#This Row],[дата]]="","",INDEX([1]!Таблица7[покупатель],MATCH([1]постпродажное_обслуживание!D265,[1]!Таблица7[номер],0)))</f>
        <v/>
      </c>
      <c r="G265" s="6" t="str">
        <f>IF(Таблица5[[#This Row],[покупатель]]="","",INDEX([1]!Таблица7[объект],MATCH([1]постпродажное_обслуживание!$D265,[1]!Таблица7[номер],0)))</f>
        <v/>
      </c>
      <c r="H265" s="6" t="str">
        <f>IF(Таблица5[[#This Row],[номер]]="","",INDEX([1]!Таблица7[стр. №],MATCH(Таблица5[[#This Row],[номер]],[1]!Таблица7[номер],0)))</f>
        <v/>
      </c>
      <c r="I265" s="7" t="str">
        <f>IF(Таблица5[[#This Row],[номер]]="","",INDEX([1]!Таблица7[кв],MATCH([1]постпродажное_обслуживание!$D265,[1]!Таблица7[номер],0)))</f>
        <v/>
      </c>
      <c r="J265" s="6" t="str">
        <f>IF(Таблица5[[#This Row],[квартира]]="","",INDEX([1]!Таблица7[планируемая дата исполения],MATCH([1]постпродажное_обслуживание!$D265,[1]!Таблица7[номер],0)))</f>
        <v/>
      </c>
      <c r="K265" s="6" t="str">
        <f>IF(Таблица5[[#This Row],[срок ответ]]="","",INDEX([1]!Таблица7[тек. просрочка],MATCH([1]постпродажное_обслуживание!$D265,[1]!Таблица7[номер],0)))</f>
        <v/>
      </c>
      <c r="L265" s="7"/>
      <c r="P265" s="11"/>
      <c r="Q265" s="11"/>
    </row>
    <row r="266" spans="1:17" x14ac:dyDescent="0.25">
      <c r="A266" s="5">
        <f t="shared" si="5"/>
        <v>264</v>
      </c>
      <c r="B266" s="11"/>
      <c r="C266" s="12" t="e">
        <f>IF(#REF!&gt;0,"Перевыставлено",IF(#REF!&gt;0,[1]Списки!$B$36,IF(#REF!&gt;0,[1]Списки!$B$35,IF([1]постпродажное_обслуживание!S266&gt;0,[1]Списки!$B$34,IF([1]постпродажное_обслуживание!P266&gt;0,[1]Списки!$B$33,"")))))</f>
        <v>#REF!</v>
      </c>
      <c r="D266" s="14" t="str">
        <f>[1]Списки!U267</f>
        <v/>
      </c>
      <c r="E266" s="6" t="str">
        <f>IF(Таблица5[[#This Row],[номер]]="","",INDEX([1]!Таблица7[дата],MATCH([1]постпродажное_обслуживание!$D266,[1]!Таблица7[номер],0)))</f>
        <v/>
      </c>
      <c r="F266" s="6" t="str">
        <f>IF(Таблица5[[#This Row],[дата]]="","",INDEX([1]!Таблица7[покупатель],MATCH([1]постпродажное_обслуживание!D266,[1]!Таблица7[номер],0)))</f>
        <v/>
      </c>
      <c r="G266" s="6" t="str">
        <f>IF(Таблица5[[#This Row],[покупатель]]="","",INDEX([1]!Таблица7[объект],MATCH([1]постпродажное_обслуживание!$D266,[1]!Таблица7[номер],0)))</f>
        <v/>
      </c>
      <c r="H266" s="6" t="str">
        <f>IF(Таблица5[[#This Row],[номер]]="","",INDEX([1]!Таблица7[стр. №],MATCH(Таблица5[[#This Row],[номер]],[1]!Таблица7[номер],0)))</f>
        <v/>
      </c>
      <c r="I266" s="7" t="str">
        <f>IF(Таблица5[[#This Row],[номер]]="","",INDEX([1]!Таблица7[кв],MATCH([1]постпродажное_обслуживание!$D266,[1]!Таблица7[номер],0)))</f>
        <v/>
      </c>
      <c r="J266" s="6" t="str">
        <f>IF(Таблица5[[#This Row],[квартира]]="","",INDEX([1]!Таблица7[планируемая дата исполения],MATCH([1]постпродажное_обслуживание!$D266,[1]!Таблица7[номер],0)))</f>
        <v/>
      </c>
      <c r="K266" s="6" t="str">
        <f>IF(Таблица5[[#This Row],[срок ответ]]="","",INDEX([1]!Таблица7[тек. просрочка],MATCH([1]постпродажное_обслуживание!$D266,[1]!Таблица7[номер],0)))</f>
        <v/>
      </c>
      <c r="L266" s="7"/>
      <c r="P266" s="11"/>
      <c r="Q266" s="11"/>
    </row>
    <row r="267" spans="1:17" x14ac:dyDescent="0.25">
      <c r="A267" s="5">
        <f t="shared" si="5"/>
        <v>265</v>
      </c>
      <c r="B267" s="11"/>
      <c r="C267" s="12" t="e">
        <f>IF(#REF!&gt;0,"Перевыставлено",IF(#REF!&gt;0,[1]Списки!$B$36,IF(#REF!&gt;0,[1]Списки!$B$35,IF([1]постпродажное_обслуживание!S267&gt;0,[1]Списки!$B$34,IF([1]постпродажное_обслуживание!P267&gt;0,[1]Списки!$B$33,"")))))</f>
        <v>#REF!</v>
      </c>
      <c r="D267" s="14" t="str">
        <f>[1]Списки!U268</f>
        <v/>
      </c>
      <c r="E267" s="6" t="str">
        <f>IF(Таблица5[[#This Row],[номер]]="","",INDEX([1]!Таблица7[дата],MATCH([1]постпродажное_обслуживание!$D267,[1]!Таблица7[номер],0)))</f>
        <v/>
      </c>
      <c r="F267" s="6" t="str">
        <f>IF(Таблица5[[#This Row],[дата]]="","",INDEX([1]!Таблица7[покупатель],MATCH([1]постпродажное_обслуживание!D267,[1]!Таблица7[номер],0)))</f>
        <v/>
      </c>
      <c r="G267" s="6" t="str">
        <f>IF(Таблица5[[#This Row],[покупатель]]="","",INDEX([1]!Таблица7[объект],MATCH([1]постпродажное_обслуживание!$D267,[1]!Таблица7[номер],0)))</f>
        <v/>
      </c>
      <c r="H267" s="6" t="str">
        <f>IF(Таблица5[[#This Row],[номер]]="","",INDEX([1]!Таблица7[стр. №],MATCH(Таблица5[[#This Row],[номер]],[1]!Таблица7[номер],0)))</f>
        <v/>
      </c>
      <c r="I267" s="7" t="str">
        <f>IF(Таблица5[[#This Row],[номер]]="","",INDEX([1]!Таблица7[кв],MATCH([1]постпродажное_обслуживание!$D267,[1]!Таблица7[номер],0)))</f>
        <v/>
      </c>
      <c r="J267" s="6" t="str">
        <f>IF(Таблица5[[#This Row],[квартира]]="","",INDEX([1]!Таблица7[планируемая дата исполения],MATCH([1]постпродажное_обслуживание!$D267,[1]!Таблица7[номер],0)))</f>
        <v/>
      </c>
      <c r="K267" s="6" t="str">
        <f>IF(Таблица5[[#This Row],[срок ответ]]="","",INDEX([1]!Таблица7[тек. просрочка],MATCH([1]постпродажное_обслуживание!$D267,[1]!Таблица7[номер],0)))</f>
        <v/>
      </c>
      <c r="L267" s="7"/>
      <c r="P267" s="11"/>
      <c r="Q267" s="11"/>
    </row>
    <row r="268" spans="1:17" x14ac:dyDescent="0.25">
      <c r="A268" s="5">
        <f t="shared" si="5"/>
        <v>266</v>
      </c>
      <c r="B268" s="11"/>
      <c r="C268" s="12" t="e">
        <f>IF(#REF!&gt;0,"Перевыставлено",IF(#REF!&gt;0,[1]Списки!$B$36,IF(#REF!&gt;0,[1]Списки!$B$35,IF([1]постпродажное_обслуживание!S268&gt;0,[1]Списки!$B$34,IF([1]постпродажное_обслуживание!P268&gt;0,[1]Списки!$B$33,"")))))</f>
        <v>#REF!</v>
      </c>
      <c r="D268" s="14" t="str">
        <f>[1]Списки!U269</f>
        <v/>
      </c>
      <c r="E268" s="6" t="str">
        <f>IF(Таблица5[[#This Row],[номер]]="","",INDEX([1]!Таблица7[дата],MATCH([1]постпродажное_обслуживание!$D268,[1]!Таблица7[номер],0)))</f>
        <v/>
      </c>
      <c r="F268" s="6" t="str">
        <f>IF(Таблица5[[#This Row],[дата]]="","",INDEX([1]!Таблица7[покупатель],MATCH([1]постпродажное_обслуживание!D268,[1]!Таблица7[номер],0)))</f>
        <v/>
      </c>
      <c r="G268" s="6" t="str">
        <f>IF(Таблица5[[#This Row],[покупатель]]="","",INDEX([1]!Таблица7[объект],MATCH([1]постпродажное_обслуживание!$D268,[1]!Таблица7[номер],0)))</f>
        <v/>
      </c>
      <c r="H268" s="6" t="str">
        <f>IF(Таблица5[[#This Row],[номер]]="","",INDEX([1]!Таблица7[стр. №],MATCH(Таблица5[[#This Row],[номер]],[1]!Таблица7[номер],0)))</f>
        <v/>
      </c>
      <c r="I268" s="7" t="str">
        <f>IF(Таблица5[[#This Row],[номер]]="","",INDEX([1]!Таблица7[кв],MATCH([1]постпродажное_обслуживание!$D268,[1]!Таблица7[номер],0)))</f>
        <v/>
      </c>
      <c r="J268" s="6" t="str">
        <f>IF(Таблица5[[#This Row],[квартира]]="","",INDEX([1]!Таблица7[планируемая дата исполения],MATCH([1]постпродажное_обслуживание!$D268,[1]!Таблица7[номер],0)))</f>
        <v/>
      </c>
      <c r="K268" s="6" t="str">
        <f>IF(Таблица5[[#This Row],[срок ответ]]="","",INDEX([1]!Таблица7[тек. просрочка],MATCH([1]постпродажное_обслуживание!$D268,[1]!Таблица7[номер],0)))</f>
        <v/>
      </c>
      <c r="L268" s="7"/>
      <c r="P268" s="11"/>
      <c r="Q268" s="11"/>
    </row>
    <row r="269" spans="1:17" x14ac:dyDescent="0.25">
      <c r="A269" s="5">
        <f t="shared" si="5"/>
        <v>267</v>
      </c>
      <c r="B269" s="11"/>
      <c r="C269" s="12" t="e">
        <f>IF(#REF!&gt;0,"Перевыставлено",IF(#REF!&gt;0,[1]Списки!$B$36,IF(#REF!&gt;0,[1]Списки!$B$35,IF([1]постпродажное_обслуживание!S269&gt;0,[1]Списки!$B$34,IF([1]постпродажное_обслуживание!P269&gt;0,[1]Списки!$B$33,"")))))</f>
        <v>#REF!</v>
      </c>
      <c r="D269" s="14" t="str">
        <f>[1]Списки!U270</f>
        <v/>
      </c>
      <c r="E269" s="6" t="str">
        <f>IF(Таблица5[[#This Row],[номер]]="","",INDEX([1]!Таблица7[дата],MATCH([1]постпродажное_обслуживание!$D269,[1]!Таблица7[номер],0)))</f>
        <v/>
      </c>
      <c r="F269" s="6" t="str">
        <f>IF(Таблица5[[#This Row],[дата]]="","",INDEX([1]!Таблица7[покупатель],MATCH([1]постпродажное_обслуживание!D269,[1]!Таблица7[номер],0)))</f>
        <v/>
      </c>
      <c r="G269" s="6" t="str">
        <f>IF(Таблица5[[#This Row],[покупатель]]="","",INDEX([1]!Таблица7[объект],MATCH([1]постпродажное_обслуживание!$D269,[1]!Таблица7[номер],0)))</f>
        <v/>
      </c>
      <c r="H269" s="6" t="str">
        <f>IF(Таблица5[[#This Row],[номер]]="","",INDEX([1]!Таблица7[стр. №],MATCH(Таблица5[[#This Row],[номер]],[1]!Таблица7[номер],0)))</f>
        <v/>
      </c>
      <c r="I269" s="7" t="str">
        <f>IF(Таблица5[[#This Row],[номер]]="","",INDEX([1]!Таблица7[кв],MATCH([1]постпродажное_обслуживание!$D269,[1]!Таблица7[номер],0)))</f>
        <v/>
      </c>
      <c r="J269" s="6" t="str">
        <f>IF(Таблица5[[#This Row],[квартира]]="","",INDEX([1]!Таблица7[планируемая дата исполения],MATCH([1]постпродажное_обслуживание!$D269,[1]!Таблица7[номер],0)))</f>
        <v/>
      </c>
      <c r="K269" s="6" t="str">
        <f>IF(Таблица5[[#This Row],[срок ответ]]="","",INDEX([1]!Таблица7[тек. просрочка],MATCH([1]постпродажное_обслуживание!$D269,[1]!Таблица7[номер],0)))</f>
        <v/>
      </c>
      <c r="L269" s="7"/>
      <c r="P269" s="11"/>
      <c r="Q269" s="11"/>
    </row>
    <row r="270" spans="1:17" x14ac:dyDescent="0.25">
      <c r="A270" s="5">
        <f t="shared" si="5"/>
        <v>268</v>
      </c>
      <c r="B270" s="11"/>
      <c r="C270" s="12" t="e">
        <f>IF(#REF!&gt;0,"Перевыставлено",IF(#REF!&gt;0,[1]Списки!$B$36,IF(#REF!&gt;0,[1]Списки!$B$35,IF([1]постпродажное_обслуживание!S270&gt;0,[1]Списки!$B$34,IF([1]постпродажное_обслуживание!P270&gt;0,[1]Списки!$B$33,"")))))</f>
        <v>#REF!</v>
      </c>
      <c r="D270" s="14" t="str">
        <f>[1]Списки!U271</f>
        <v/>
      </c>
      <c r="E270" s="6" t="str">
        <f>IF(Таблица5[[#This Row],[номер]]="","",INDEX([1]!Таблица7[дата],MATCH([1]постпродажное_обслуживание!$D270,[1]!Таблица7[номер],0)))</f>
        <v/>
      </c>
      <c r="F270" s="6" t="str">
        <f>IF(Таблица5[[#This Row],[дата]]="","",INDEX([1]!Таблица7[покупатель],MATCH([1]постпродажное_обслуживание!D270,[1]!Таблица7[номер],0)))</f>
        <v/>
      </c>
      <c r="G270" s="6" t="str">
        <f>IF(Таблица5[[#This Row],[покупатель]]="","",INDEX([1]!Таблица7[объект],MATCH([1]постпродажное_обслуживание!$D270,[1]!Таблица7[номер],0)))</f>
        <v/>
      </c>
      <c r="H270" s="6" t="str">
        <f>IF(Таблица5[[#This Row],[номер]]="","",INDEX([1]!Таблица7[стр. №],MATCH(Таблица5[[#This Row],[номер]],[1]!Таблица7[номер],0)))</f>
        <v/>
      </c>
      <c r="I270" s="7" t="str">
        <f>IF(Таблица5[[#This Row],[номер]]="","",INDEX([1]!Таблица7[кв],MATCH([1]постпродажное_обслуживание!$D270,[1]!Таблица7[номер],0)))</f>
        <v/>
      </c>
      <c r="J270" s="6" t="str">
        <f>IF(Таблица5[[#This Row],[квартира]]="","",INDEX([1]!Таблица7[планируемая дата исполения],MATCH([1]постпродажное_обслуживание!$D270,[1]!Таблица7[номер],0)))</f>
        <v/>
      </c>
      <c r="K270" s="6" t="str">
        <f>IF(Таблица5[[#This Row],[срок ответ]]="","",INDEX([1]!Таблица7[тек. просрочка],MATCH([1]постпродажное_обслуживание!$D270,[1]!Таблица7[номер],0)))</f>
        <v/>
      </c>
      <c r="L270" s="7"/>
      <c r="P270" s="11"/>
      <c r="Q270" s="11"/>
    </row>
    <row r="271" spans="1:17" x14ac:dyDescent="0.25">
      <c r="A271" s="5">
        <f t="shared" si="5"/>
        <v>269</v>
      </c>
      <c r="B271" s="11"/>
      <c r="C271" s="12" t="e">
        <f>IF(#REF!&gt;0,"Перевыставлено",IF(#REF!&gt;0,[1]Списки!$B$36,IF(#REF!&gt;0,[1]Списки!$B$35,IF([1]постпродажное_обслуживание!S271&gt;0,[1]Списки!$B$34,IF([1]постпродажное_обслуживание!P271&gt;0,[1]Списки!$B$33,"")))))</f>
        <v>#REF!</v>
      </c>
      <c r="D271" s="14" t="str">
        <f>[1]Списки!U272</f>
        <v/>
      </c>
      <c r="E271" s="6" t="str">
        <f>IF(Таблица5[[#This Row],[номер]]="","",INDEX([1]!Таблица7[дата],MATCH([1]постпродажное_обслуживание!$D271,[1]!Таблица7[номер],0)))</f>
        <v/>
      </c>
      <c r="F271" s="6" t="str">
        <f>IF(Таблица5[[#This Row],[дата]]="","",INDEX([1]!Таблица7[покупатель],MATCH([1]постпродажное_обслуживание!D271,[1]!Таблица7[номер],0)))</f>
        <v/>
      </c>
      <c r="G271" s="6" t="str">
        <f>IF(Таблица5[[#This Row],[покупатель]]="","",INDEX([1]!Таблица7[объект],MATCH([1]постпродажное_обслуживание!$D271,[1]!Таблица7[номер],0)))</f>
        <v/>
      </c>
      <c r="H271" s="6" t="str">
        <f>IF(Таблица5[[#This Row],[номер]]="","",INDEX([1]!Таблица7[стр. №],MATCH(Таблица5[[#This Row],[номер]],[1]!Таблица7[номер],0)))</f>
        <v/>
      </c>
      <c r="I271" s="7" t="str">
        <f>IF(Таблица5[[#This Row],[номер]]="","",INDEX([1]!Таблица7[кв],MATCH([1]постпродажное_обслуживание!$D271,[1]!Таблица7[номер],0)))</f>
        <v/>
      </c>
      <c r="J271" s="6" t="str">
        <f>IF(Таблица5[[#This Row],[квартира]]="","",INDEX([1]!Таблица7[планируемая дата исполения],MATCH([1]постпродажное_обслуживание!$D271,[1]!Таблица7[номер],0)))</f>
        <v/>
      </c>
      <c r="K271" s="6" t="str">
        <f>IF(Таблица5[[#This Row],[срок ответ]]="","",INDEX([1]!Таблица7[тек. просрочка],MATCH([1]постпродажное_обслуживание!$D271,[1]!Таблица7[номер],0)))</f>
        <v/>
      </c>
      <c r="L271" s="7"/>
      <c r="P271" s="11"/>
      <c r="Q271" s="11"/>
    </row>
    <row r="272" spans="1:17" x14ac:dyDescent="0.25">
      <c r="A272" s="5">
        <f t="shared" si="5"/>
        <v>270</v>
      </c>
      <c r="B272" s="11"/>
      <c r="C272" s="12" t="e">
        <f>IF(#REF!&gt;0,"Перевыставлено",IF(#REF!&gt;0,[1]Списки!$B$36,IF(#REF!&gt;0,[1]Списки!$B$35,IF([1]постпродажное_обслуживание!S272&gt;0,[1]Списки!$B$34,IF([1]постпродажное_обслуживание!P272&gt;0,[1]Списки!$B$33,"")))))</f>
        <v>#REF!</v>
      </c>
      <c r="D272" s="14" t="str">
        <f>[1]Списки!U273</f>
        <v/>
      </c>
      <c r="E272" s="6" t="str">
        <f>IF(Таблица5[[#This Row],[номер]]="","",INDEX([1]!Таблица7[дата],MATCH([1]постпродажное_обслуживание!$D272,[1]!Таблица7[номер],0)))</f>
        <v/>
      </c>
      <c r="F272" s="6" t="str">
        <f>IF(Таблица5[[#This Row],[дата]]="","",INDEX([1]!Таблица7[покупатель],MATCH([1]постпродажное_обслуживание!D272,[1]!Таблица7[номер],0)))</f>
        <v/>
      </c>
      <c r="G272" s="6" t="str">
        <f>IF(Таблица5[[#This Row],[покупатель]]="","",INDEX([1]!Таблица7[объект],MATCH([1]постпродажное_обслуживание!$D272,[1]!Таблица7[номер],0)))</f>
        <v/>
      </c>
      <c r="H272" s="6" t="str">
        <f>IF(Таблица5[[#This Row],[номер]]="","",INDEX([1]!Таблица7[стр. №],MATCH(Таблица5[[#This Row],[номер]],[1]!Таблица7[номер],0)))</f>
        <v/>
      </c>
      <c r="I272" s="7" t="str">
        <f>IF(Таблица5[[#This Row],[номер]]="","",INDEX([1]!Таблица7[кв],MATCH([1]постпродажное_обслуживание!$D272,[1]!Таблица7[номер],0)))</f>
        <v/>
      </c>
      <c r="J272" s="6" t="str">
        <f>IF(Таблица5[[#This Row],[квартира]]="","",INDEX([1]!Таблица7[планируемая дата исполения],MATCH([1]постпродажное_обслуживание!$D272,[1]!Таблица7[номер],0)))</f>
        <v/>
      </c>
      <c r="K272" s="6" t="str">
        <f>IF(Таблица5[[#This Row],[срок ответ]]="","",INDEX([1]!Таблица7[тек. просрочка],MATCH([1]постпродажное_обслуживание!$D272,[1]!Таблица7[номер],0)))</f>
        <v/>
      </c>
      <c r="L272" s="7"/>
      <c r="P272" s="11"/>
      <c r="Q272" s="11"/>
    </row>
    <row r="273" spans="1:17" x14ac:dyDescent="0.25">
      <c r="A273" s="5">
        <f t="shared" si="5"/>
        <v>271</v>
      </c>
      <c r="B273" s="11"/>
      <c r="C273" s="12" t="e">
        <f>IF(#REF!&gt;0,"Перевыставлено",IF(#REF!&gt;0,[1]Списки!$B$36,IF(#REF!&gt;0,[1]Списки!$B$35,IF([1]постпродажное_обслуживание!S273&gt;0,[1]Списки!$B$34,IF([1]постпродажное_обслуживание!P273&gt;0,[1]Списки!$B$33,"")))))</f>
        <v>#REF!</v>
      </c>
      <c r="D273" s="14" t="str">
        <f>[1]Списки!U274</f>
        <v/>
      </c>
      <c r="E273" s="6" t="str">
        <f>IF(Таблица5[[#This Row],[номер]]="","",INDEX([1]!Таблица7[дата],MATCH([1]постпродажное_обслуживание!$D273,[1]!Таблица7[номер],0)))</f>
        <v/>
      </c>
      <c r="F273" s="6" t="str">
        <f>IF(Таблица5[[#This Row],[дата]]="","",INDEX([1]!Таблица7[покупатель],MATCH([1]постпродажное_обслуживание!D273,[1]!Таблица7[номер],0)))</f>
        <v/>
      </c>
      <c r="G273" s="6" t="str">
        <f>IF(Таблица5[[#This Row],[покупатель]]="","",INDEX([1]!Таблица7[объект],MATCH([1]постпродажное_обслуживание!$D273,[1]!Таблица7[номер],0)))</f>
        <v/>
      </c>
      <c r="H273" s="6" t="str">
        <f>IF(Таблица5[[#This Row],[номер]]="","",INDEX([1]!Таблица7[стр. №],MATCH(Таблица5[[#This Row],[номер]],[1]!Таблица7[номер],0)))</f>
        <v/>
      </c>
      <c r="I273" s="7" t="str">
        <f>IF(Таблица5[[#This Row],[номер]]="","",INDEX([1]!Таблица7[кв],MATCH([1]постпродажное_обслуживание!$D273,[1]!Таблица7[номер],0)))</f>
        <v/>
      </c>
      <c r="J273" s="6" t="str">
        <f>IF(Таблица5[[#This Row],[квартира]]="","",INDEX([1]!Таблица7[планируемая дата исполения],MATCH([1]постпродажное_обслуживание!$D273,[1]!Таблица7[номер],0)))</f>
        <v/>
      </c>
      <c r="K273" s="6" t="str">
        <f>IF(Таблица5[[#This Row],[срок ответ]]="","",INDEX([1]!Таблица7[тек. просрочка],MATCH([1]постпродажное_обслуживание!$D273,[1]!Таблица7[номер],0)))</f>
        <v/>
      </c>
      <c r="L273" s="7"/>
      <c r="P273" s="11"/>
      <c r="Q273" s="11"/>
    </row>
    <row r="274" spans="1:17" x14ac:dyDescent="0.25">
      <c r="A274" s="5">
        <f t="shared" si="5"/>
        <v>272</v>
      </c>
      <c r="B274" s="11"/>
      <c r="C274" s="12" t="e">
        <f>IF(#REF!&gt;0,"Перевыставлено",IF(#REF!&gt;0,[1]Списки!$B$36,IF(#REF!&gt;0,[1]Списки!$B$35,IF([1]постпродажное_обслуживание!S274&gt;0,[1]Списки!$B$34,IF([1]постпродажное_обслуживание!P274&gt;0,[1]Списки!$B$33,"")))))</f>
        <v>#REF!</v>
      </c>
      <c r="D274" s="14" t="str">
        <f>[1]Списки!U275</f>
        <v/>
      </c>
      <c r="E274" s="6" t="str">
        <f>IF(Таблица5[[#This Row],[номер]]="","",INDEX([1]!Таблица7[дата],MATCH([1]постпродажное_обслуживание!$D274,[1]!Таблица7[номер],0)))</f>
        <v/>
      </c>
      <c r="F274" s="6" t="str">
        <f>IF(Таблица5[[#This Row],[дата]]="","",INDEX([1]!Таблица7[покупатель],MATCH([1]постпродажное_обслуживание!D274,[1]!Таблица7[номер],0)))</f>
        <v/>
      </c>
      <c r="G274" s="6" t="str">
        <f>IF(Таблица5[[#This Row],[покупатель]]="","",INDEX([1]!Таблица7[объект],MATCH([1]постпродажное_обслуживание!$D274,[1]!Таблица7[номер],0)))</f>
        <v/>
      </c>
      <c r="H274" s="6" t="str">
        <f>IF(Таблица5[[#This Row],[номер]]="","",INDEX([1]!Таблица7[стр. №],MATCH(Таблица5[[#This Row],[номер]],[1]!Таблица7[номер],0)))</f>
        <v/>
      </c>
      <c r="I274" s="7" t="str">
        <f>IF(Таблица5[[#This Row],[номер]]="","",INDEX([1]!Таблица7[кв],MATCH([1]постпродажное_обслуживание!$D274,[1]!Таблица7[номер],0)))</f>
        <v/>
      </c>
      <c r="J274" s="6" t="str">
        <f>IF(Таблица5[[#This Row],[квартира]]="","",INDEX([1]!Таблица7[планируемая дата исполения],MATCH([1]постпродажное_обслуживание!$D274,[1]!Таблица7[номер],0)))</f>
        <v/>
      </c>
      <c r="K274" s="6" t="str">
        <f>IF(Таблица5[[#This Row],[срок ответ]]="","",INDEX([1]!Таблица7[тек. просрочка],MATCH([1]постпродажное_обслуживание!$D274,[1]!Таблица7[номер],0)))</f>
        <v/>
      </c>
      <c r="L274" s="7"/>
      <c r="P274" s="11"/>
      <c r="Q274" s="11"/>
    </row>
    <row r="275" spans="1:17" x14ac:dyDescent="0.25">
      <c r="A275" s="5">
        <f t="shared" si="5"/>
        <v>273</v>
      </c>
      <c r="B275" s="11"/>
      <c r="C275" s="12" t="e">
        <f>IF(#REF!&gt;0,"Перевыставлено",IF(#REF!&gt;0,[1]Списки!$B$36,IF(#REF!&gt;0,[1]Списки!$B$35,IF([1]постпродажное_обслуживание!S275&gt;0,[1]Списки!$B$34,IF([1]постпродажное_обслуживание!P275&gt;0,[1]Списки!$B$33,"")))))</f>
        <v>#REF!</v>
      </c>
      <c r="D275" s="14" t="str">
        <f>[1]Списки!U276</f>
        <v/>
      </c>
      <c r="E275" s="6" t="str">
        <f>IF(Таблица5[[#This Row],[номер]]="","",INDEX([1]!Таблица7[дата],MATCH([1]постпродажное_обслуживание!$D275,[1]!Таблица7[номер],0)))</f>
        <v/>
      </c>
      <c r="F275" s="6" t="str">
        <f>IF(Таблица5[[#This Row],[дата]]="","",INDEX([1]!Таблица7[покупатель],MATCH([1]постпродажное_обслуживание!D275,[1]!Таблица7[номер],0)))</f>
        <v/>
      </c>
      <c r="G275" s="6" t="str">
        <f>IF(Таблица5[[#This Row],[покупатель]]="","",INDEX([1]!Таблица7[объект],MATCH([1]постпродажное_обслуживание!$D275,[1]!Таблица7[номер],0)))</f>
        <v/>
      </c>
      <c r="H275" s="6" t="str">
        <f>IF(Таблица5[[#This Row],[номер]]="","",INDEX([1]!Таблица7[стр. №],MATCH(Таблица5[[#This Row],[номер]],[1]!Таблица7[номер],0)))</f>
        <v/>
      </c>
      <c r="I275" s="7" t="str">
        <f>IF(Таблица5[[#This Row],[номер]]="","",INDEX([1]!Таблица7[кв],MATCH([1]постпродажное_обслуживание!$D275,[1]!Таблица7[номер],0)))</f>
        <v/>
      </c>
      <c r="J275" s="6" t="str">
        <f>IF(Таблица5[[#This Row],[квартира]]="","",INDEX([1]!Таблица7[планируемая дата исполения],MATCH([1]постпродажное_обслуживание!$D275,[1]!Таблица7[номер],0)))</f>
        <v/>
      </c>
      <c r="K275" s="6" t="str">
        <f>IF(Таблица5[[#This Row],[срок ответ]]="","",INDEX([1]!Таблица7[тек. просрочка],MATCH([1]постпродажное_обслуживание!$D275,[1]!Таблица7[номер],0)))</f>
        <v/>
      </c>
      <c r="L275" s="7"/>
      <c r="P275" s="11"/>
      <c r="Q275" s="11"/>
    </row>
    <row r="276" spans="1:17" x14ac:dyDescent="0.25">
      <c r="A276" s="5">
        <f t="shared" si="5"/>
        <v>274</v>
      </c>
      <c r="B276" s="11"/>
      <c r="C276" s="12" t="e">
        <f>IF(#REF!&gt;0,"Перевыставлено",IF(#REF!&gt;0,[1]Списки!$B$36,IF(#REF!&gt;0,[1]Списки!$B$35,IF([1]постпродажное_обслуживание!S276&gt;0,[1]Списки!$B$34,IF([1]постпродажное_обслуживание!P276&gt;0,[1]Списки!$B$33,"")))))</f>
        <v>#REF!</v>
      </c>
      <c r="D276" s="14" t="str">
        <f>[1]Списки!U277</f>
        <v/>
      </c>
      <c r="E276" s="6" t="str">
        <f>IF(Таблица5[[#This Row],[номер]]="","",INDEX([1]!Таблица7[дата],MATCH([1]постпродажное_обслуживание!$D276,[1]!Таблица7[номер],0)))</f>
        <v/>
      </c>
      <c r="F276" s="6" t="str">
        <f>IF(Таблица5[[#This Row],[дата]]="","",INDEX([1]!Таблица7[покупатель],MATCH([1]постпродажное_обслуживание!D276,[1]!Таблица7[номер],0)))</f>
        <v/>
      </c>
      <c r="G276" s="6" t="str">
        <f>IF(Таблица5[[#This Row],[покупатель]]="","",INDEX([1]!Таблица7[объект],MATCH([1]постпродажное_обслуживание!$D276,[1]!Таблица7[номер],0)))</f>
        <v/>
      </c>
      <c r="H276" s="6" t="str">
        <f>IF(Таблица5[[#This Row],[номер]]="","",INDEX([1]!Таблица7[стр. №],MATCH(Таблица5[[#This Row],[номер]],[1]!Таблица7[номер],0)))</f>
        <v/>
      </c>
      <c r="I276" s="7" t="str">
        <f>IF(Таблица5[[#This Row],[номер]]="","",INDEX([1]!Таблица7[кв],MATCH([1]постпродажное_обслуживание!$D276,[1]!Таблица7[номер],0)))</f>
        <v/>
      </c>
      <c r="J276" s="6" t="str">
        <f>IF(Таблица5[[#This Row],[квартира]]="","",INDEX([1]!Таблица7[планируемая дата исполения],MATCH([1]постпродажное_обслуживание!$D276,[1]!Таблица7[номер],0)))</f>
        <v/>
      </c>
      <c r="K276" s="6" t="str">
        <f>IF(Таблица5[[#This Row],[срок ответ]]="","",INDEX([1]!Таблица7[тек. просрочка],MATCH([1]постпродажное_обслуживание!$D276,[1]!Таблица7[номер],0)))</f>
        <v/>
      </c>
      <c r="L276" s="7"/>
      <c r="P276" s="11"/>
      <c r="Q276" s="11"/>
    </row>
    <row r="277" spans="1:17" x14ac:dyDescent="0.25">
      <c r="A277" s="5">
        <f t="shared" si="5"/>
        <v>275</v>
      </c>
      <c r="B277" s="11"/>
      <c r="C277" s="12" t="e">
        <f>IF(#REF!&gt;0,"Перевыставлено",IF(#REF!&gt;0,[1]Списки!$B$36,IF(#REF!&gt;0,[1]Списки!$B$35,IF([1]постпродажное_обслуживание!S277&gt;0,[1]Списки!$B$34,IF([1]постпродажное_обслуживание!P277&gt;0,[1]Списки!$B$33,"")))))</f>
        <v>#REF!</v>
      </c>
      <c r="D277" s="14" t="str">
        <f>[1]Списки!U278</f>
        <v/>
      </c>
      <c r="E277" s="6" t="str">
        <f>IF(Таблица5[[#This Row],[номер]]="","",INDEX([1]!Таблица7[дата],MATCH([1]постпродажное_обслуживание!$D277,[1]!Таблица7[номер],0)))</f>
        <v/>
      </c>
      <c r="F277" s="6" t="str">
        <f>IF(Таблица5[[#This Row],[дата]]="","",INDEX([1]!Таблица7[покупатель],MATCH([1]постпродажное_обслуживание!D277,[1]!Таблица7[номер],0)))</f>
        <v/>
      </c>
      <c r="G277" s="6" t="str">
        <f>IF(Таблица5[[#This Row],[покупатель]]="","",INDEX([1]!Таблица7[объект],MATCH([1]постпродажное_обслуживание!$D277,[1]!Таблица7[номер],0)))</f>
        <v/>
      </c>
      <c r="H277" s="6" t="str">
        <f>IF(Таблица5[[#This Row],[номер]]="","",INDEX([1]!Таблица7[стр. №],MATCH(Таблица5[[#This Row],[номер]],[1]!Таблица7[номер],0)))</f>
        <v/>
      </c>
      <c r="I277" s="7" t="str">
        <f>IF(Таблица5[[#This Row],[номер]]="","",INDEX([1]!Таблица7[кв],MATCH([1]постпродажное_обслуживание!$D277,[1]!Таблица7[номер],0)))</f>
        <v/>
      </c>
      <c r="J277" s="6" t="str">
        <f>IF(Таблица5[[#This Row],[квартира]]="","",INDEX([1]!Таблица7[планируемая дата исполения],MATCH([1]постпродажное_обслуживание!$D277,[1]!Таблица7[номер],0)))</f>
        <v/>
      </c>
      <c r="K277" s="6" t="str">
        <f>IF(Таблица5[[#This Row],[срок ответ]]="","",INDEX([1]!Таблица7[тек. просрочка],MATCH([1]постпродажное_обслуживание!$D277,[1]!Таблица7[номер],0)))</f>
        <v/>
      </c>
      <c r="L277" s="7"/>
      <c r="P277" s="11"/>
      <c r="Q277" s="11"/>
    </row>
    <row r="278" spans="1:17" x14ac:dyDescent="0.25">
      <c r="A278" s="5">
        <f t="shared" si="5"/>
        <v>276</v>
      </c>
      <c r="B278" s="11"/>
      <c r="C278" s="12" t="e">
        <f>IF(#REF!&gt;0,"Перевыставлено",IF(#REF!&gt;0,[1]Списки!$B$36,IF(#REF!&gt;0,[1]Списки!$B$35,IF([1]постпродажное_обслуживание!S278&gt;0,[1]Списки!$B$34,IF([1]постпродажное_обслуживание!P278&gt;0,[1]Списки!$B$33,"")))))</f>
        <v>#REF!</v>
      </c>
      <c r="D278" s="14" t="str">
        <f>[1]Списки!U279</f>
        <v/>
      </c>
      <c r="E278" s="6" t="str">
        <f>IF(Таблица5[[#This Row],[номер]]="","",INDEX([1]!Таблица7[дата],MATCH([1]постпродажное_обслуживание!$D278,[1]!Таблица7[номер],0)))</f>
        <v/>
      </c>
      <c r="F278" s="6" t="str">
        <f>IF(Таблица5[[#This Row],[дата]]="","",INDEX([1]!Таблица7[покупатель],MATCH([1]постпродажное_обслуживание!D278,[1]!Таблица7[номер],0)))</f>
        <v/>
      </c>
      <c r="G278" s="6" t="str">
        <f>IF(Таблица5[[#This Row],[покупатель]]="","",INDEX([1]!Таблица7[объект],MATCH([1]постпродажное_обслуживание!$D278,[1]!Таблица7[номер],0)))</f>
        <v/>
      </c>
      <c r="H278" s="6" t="str">
        <f>IF(Таблица5[[#This Row],[номер]]="","",INDEX([1]!Таблица7[стр. №],MATCH(Таблица5[[#This Row],[номер]],[1]!Таблица7[номер],0)))</f>
        <v/>
      </c>
      <c r="I278" s="7" t="str">
        <f>IF(Таблица5[[#This Row],[номер]]="","",INDEX([1]!Таблица7[кв],MATCH([1]постпродажное_обслуживание!$D278,[1]!Таблица7[номер],0)))</f>
        <v/>
      </c>
      <c r="J278" s="6" t="str">
        <f>IF(Таблица5[[#This Row],[квартира]]="","",INDEX([1]!Таблица7[планируемая дата исполения],MATCH([1]постпродажное_обслуживание!$D278,[1]!Таблица7[номер],0)))</f>
        <v/>
      </c>
      <c r="K278" s="6" t="str">
        <f>IF(Таблица5[[#This Row],[срок ответ]]="","",INDEX([1]!Таблица7[тек. просрочка],MATCH([1]постпродажное_обслуживание!$D278,[1]!Таблица7[номер],0)))</f>
        <v/>
      </c>
      <c r="L278" s="7"/>
      <c r="P278" s="11"/>
      <c r="Q278" s="11"/>
    </row>
    <row r="279" spans="1:17" x14ac:dyDescent="0.25">
      <c r="A279" s="5">
        <f t="shared" si="5"/>
        <v>277</v>
      </c>
      <c r="B279" s="11"/>
      <c r="C279" s="12" t="e">
        <f>IF(#REF!&gt;0,"Перевыставлено",IF(#REF!&gt;0,[1]Списки!$B$36,IF(#REF!&gt;0,[1]Списки!$B$35,IF([1]постпродажное_обслуживание!S279&gt;0,[1]Списки!$B$34,IF([1]постпродажное_обслуживание!P279&gt;0,[1]Списки!$B$33,"")))))</f>
        <v>#REF!</v>
      </c>
      <c r="D279" s="14" t="str">
        <f>[1]Списки!U280</f>
        <v/>
      </c>
      <c r="E279" s="6" t="str">
        <f>IF(Таблица5[[#This Row],[номер]]="","",INDEX([1]!Таблица7[дата],MATCH([1]постпродажное_обслуживание!$D279,[1]!Таблица7[номер],0)))</f>
        <v/>
      </c>
      <c r="F279" s="6" t="str">
        <f>IF(Таблица5[[#This Row],[дата]]="","",INDEX([1]!Таблица7[покупатель],MATCH([1]постпродажное_обслуживание!D279,[1]!Таблица7[номер],0)))</f>
        <v/>
      </c>
      <c r="G279" s="6" t="str">
        <f>IF(Таблица5[[#This Row],[покупатель]]="","",INDEX([1]!Таблица7[объект],MATCH([1]постпродажное_обслуживание!$D279,[1]!Таблица7[номер],0)))</f>
        <v/>
      </c>
      <c r="H279" s="6" t="str">
        <f>IF(Таблица5[[#This Row],[номер]]="","",INDEX([1]!Таблица7[стр. №],MATCH(Таблица5[[#This Row],[номер]],[1]!Таблица7[номер],0)))</f>
        <v/>
      </c>
      <c r="I279" s="7" t="str">
        <f>IF(Таблица5[[#This Row],[номер]]="","",INDEX([1]!Таблица7[кв],MATCH([1]постпродажное_обслуживание!$D279,[1]!Таблица7[номер],0)))</f>
        <v/>
      </c>
      <c r="J279" s="6" t="str">
        <f>IF(Таблица5[[#This Row],[квартира]]="","",INDEX([1]!Таблица7[планируемая дата исполения],MATCH([1]постпродажное_обслуживание!$D279,[1]!Таблица7[номер],0)))</f>
        <v/>
      </c>
      <c r="K279" s="6" t="str">
        <f>IF(Таблица5[[#This Row],[срок ответ]]="","",INDEX([1]!Таблица7[тек. просрочка],MATCH([1]постпродажное_обслуживание!$D279,[1]!Таблица7[номер],0)))</f>
        <v/>
      </c>
      <c r="L279" s="7"/>
      <c r="P279" s="11"/>
      <c r="Q279" s="11"/>
    </row>
    <row r="280" spans="1:17" x14ac:dyDescent="0.25">
      <c r="A280" s="5">
        <f t="shared" si="5"/>
        <v>278</v>
      </c>
      <c r="B280" s="11"/>
      <c r="C280" s="12" t="e">
        <f>IF(#REF!&gt;0,"Перевыставлено",IF(#REF!&gt;0,[1]Списки!$B$36,IF(#REF!&gt;0,[1]Списки!$B$35,IF([1]постпродажное_обслуживание!S280&gt;0,[1]Списки!$B$34,IF([1]постпродажное_обслуживание!P280&gt;0,[1]Списки!$B$33,"")))))</f>
        <v>#REF!</v>
      </c>
      <c r="D280" s="14" t="str">
        <f>[1]Списки!U281</f>
        <v/>
      </c>
      <c r="E280" s="6" t="str">
        <f>IF(Таблица5[[#This Row],[номер]]="","",INDEX([1]!Таблица7[дата],MATCH([1]постпродажное_обслуживание!$D280,[1]!Таблица7[номер],0)))</f>
        <v/>
      </c>
      <c r="F280" s="6" t="str">
        <f>IF(Таблица5[[#This Row],[дата]]="","",INDEX([1]!Таблица7[покупатель],MATCH([1]постпродажное_обслуживание!D280,[1]!Таблица7[номер],0)))</f>
        <v/>
      </c>
      <c r="G280" s="6" t="str">
        <f>IF(Таблица5[[#This Row],[покупатель]]="","",INDEX([1]!Таблица7[объект],MATCH([1]постпродажное_обслуживание!$D280,[1]!Таблица7[номер],0)))</f>
        <v/>
      </c>
      <c r="H280" s="6" t="str">
        <f>IF(Таблица5[[#This Row],[номер]]="","",INDEX([1]!Таблица7[стр. №],MATCH(Таблица5[[#This Row],[номер]],[1]!Таблица7[номер],0)))</f>
        <v/>
      </c>
      <c r="I280" s="7" t="str">
        <f>IF(Таблица5[[#This Row],[номер]]="","",INDEX([1]!Таблица7[кв],MATCH([1]постпродажное_обслуживание!$D280,[1]!Таблица7[номер],0)))</f>
        <v/>
      </c>
      <c r="J280" s="6" t="str">
        <f>IF(Таблица5[[#This Row],[квартира]]="","",INDEX([1]!Таблица7[планируемая дата исполения],MATCH([1]постпродажное_обслуживание!$D280,[1]!Таблица7[номер],0)))</f>
        <v/>
      </c>
      <c r="K280" s="6" t="str">
        <f>IF(Таблица5[[#This Row],[срок ответ]]="","",INDEX([1]!Таблица7[тек. просрочка],MATCH([1]постпродажное_обслуживание!$D280,[1]!Таблица7[номер],0)))</f>
        <v/>
      </c>
      <c r="L280" s="7"/>
      <c r="P280" s="11"/>
      <c r="Q280" s="11"/>
    </row>
    <row r="281" spans="1:17" x14ac:dyDescent="0.25">
      <c r="A281" s="5">
        <f t="shared" si="5"/>
        <v>279</v>
      </c>
      <c r="B281" s="11"/>
      <c r="C281" s="12" t="e">
        <f>IF(#REF!&gt;0,"Перевыставлено",IF(#REF!&gt;0,[1]Списки!$B$36,IF(#REF!&gt;0,[1]Списки!$B$35,IF([1]постпродажное_обслуживание!S281&gt;0,[1]Списки!$B$34,IF([1]постпродажное_обслуживание!P281&gt;0,[1]Списки!$B$33,"")))))</f>
        <v>#REF!</v>
      </c>
      <c r="D281" s="14" t="str">
        <f>[1]Списки!U282</f>
        <v/>
      </c>
      <c r="E281" s="6" t="str">
        <f>IF(Таблица5[[#This Row],[номер]]="","",INDEX([1]!Таблица7[дата],MATCH([1]постпродажное_обслуживание!$D281,[1]!Таблица7[номер],0)))</f>
        <v/>
      </c>
      <c r="F281" s="6" t="str">
        <f>IF(Таблица5[[#This Row],[дата]]="","",INDEX([1]!Таблица7[покупатель],MATCH([1]постпродажное_обслуживание!D281,[1]!Таблица7[номер],0)))</f>
        <v/>
      </c>
      <c r="G281" s="6" t="str">
        <f>IF(Таблица5[[#This Row],[покупатель]]="","",INDEX([1]!Таблица7[объект],MATCH([1]постпродажное_обслуживание!$D281,[1]!Таблица7[номер],0)))</f>
        <v/>
      </c>
      <c r="H281" s="6" t="str">
        <f>IF(Таблица5[[#This Row],[номер]]="","",INDEX([1]!Таблица7[стр. №],MATCH(Таблица5[[#This Row],[номер]],[1]!Таблица7[номер],0)))</f>
        <v/>
      </c>
      <c r="I281" s="7" t="str">
        <f>IF(Таблица5[[#This Row],[номер]]="","",INDEX([1]!Таблица7[кв],MATCH([1]постпродажное_обслуживание!$D281,[1]!Таблица7[номер],0)))</f>
        <v/>
      </c>
      <c r="J281" s="6" t="str">
        <f>IF(Таблица5[[#This Row],[квартира]]="","",INDEX([1]!Таблица7[планируемая дата исполения],MATCH([1]постпродажное_обслуживание!$D281,[1]!Таблица7[номер],0)))</f>
        <v/>
      </c>
      <c r="K281" s="6" t="str">
        <f>IF(Таблица5[[#This Row],[срок ответ]]="","",INDEX([1]!Таблица7[тек. просрочка],MATCH([1]постпродажное_обслуживание!$D281,[1]!Таблица7[номер],0)))</f>
        <v/>
      </c>
      <c r="L281" s="7"/>
      <c r="P281" s="11"/>
      <c r="Q281" s="11"/>
    </row>
    <row r="282" spans="1:17" x14ac:dyDescent="0.25">
      <c r="A282" s="5">
        <f t="shared" si="5"/>
        <v>280</v>
      </c>
      <c r="B282" s="11"/>
      <c r="C282" s="12" t="e">
        <f>IF(#REF!&gt;0,"Перевыставлено",IF(#REF!&gt;0,[1]Списки!$B$36,IF(#REF!&gt;0,[1]Списки!$B$35,IF([1]постпродажное_обслуживание!S282&gt;0,[1]Списки!$B$34,IF([1]постпродажное_обслуживание!P282&gt;0,[1]Списки!$B$33,"")))))</f>
        <v>#REF!</v>
      </c>
      <c r="D282" s="14" t="str">
        <f>[1]Списки!U283</f>
        <v/>
      </c>
      <c r="E282" s="6" t="str">
        <f>IF(Таблица5[[#This Row],[номер]]="","",INDEX([1]!Таблица7[дата],MATCH([1]постпродажное_обслуживание!$D282,[1]!Таблица7[номер],0)))</f>
        <v/>
      </c>
      <c r="F282" s="6" t="str">
        <f>IF(Таблица5[[#This Row],[дата]]="","",INDEX([1]!Таблица7[покупатель],MATCH([1]постпродажное_обслуживание!D282,[1]!Таблица7[номер],0)))</f>
        <v/>
      </c>
      <c r="G282" s="6" t="str">
        <f>IF(Таблица5[[#This Row],[покупатель]]="","",INDEX([1]!Таблица7[объект],MATCH([1]постпродажное_обслуживание!$D282,[1]!Таблица7[номер],0)))</f>
        <v/>
      </c>
      <c r="H282" s="6" t="str">
        <f>IF(Таблица5[[#This Row],[номер]]="","",INDEX([1]!Таблица7[стр. №],MATCH(Таблица5[[#This Row],[номер]],[1]!Таблица7[номер],0)))</f>
        <v/>
      </c>
      <c r="I282" s="7" t="str">
        <f>IF(Таблица5[[#This Row],[номер]]="","",INDEX([1]!Таблица7[кв],MATCH([1]постпродажное_обслуживание!$D282,[1]!Таблица7[номер],0)))</f>
        <v/>
      </c>
      <c r="J282" s="6" t="str">
        <f>IF(Таблица5[[#This Row],[квартира]]="","",INDEX([1]!Таблица7[планируемая дата исполения],MATCH([1]постпродажное_обслуживание!$D282,[1]!Таблица7[номер],0)))</f>
        <v/>
      </c>
      <c r="K282" s="6" t="str">
        <f>IF(Таблица5[[#This Row],[срок ответ]]="","",INDEX([1]!Таблица7[тек. просрочка],MATCH([1]постпродажное_обслуживание!$D282,[1]!Таблица7[номер],0)))</f>
        <v/>
      </c>
      <c r="L282" s="7"/>
      <c r="P282" s="11"/>
      <c r="Q282" s="11"/>
    </row>
    <row r="283" spans="1:17" x14ac:dyDescent="0.25">
      <c r="A283" s="5">
        <f t="shared" si="5"/>
        <v>281</v>
      </c>
      <c r="B283" s="11"/>
      <c r="C283" s="12" t="e">
        <f>IF(#REF!&gt;0,"Перевыставлено",IF(#REF!&gt;0,[1]Списки!$B$36,IF(#REF!&gt;0,[1]Списки!$B$35,IF([1]постпродажное_обслуживание!S283&gt;0,[1]Списки!$B$34,IF([1]постпродажное_обслуживание!P283&gt;0,[1]Списки!$B$33,"")))))</f>
        <v>#REF!</v>
      </c>
      <c r="D283" s="14" t="str">
        <f>[1]Списки!U284</f>
        <v/>
      </c>
      <c r="E283" s="6" t="str">
        <f>IF(Таблица5[[#This Row],[номер]]="","",INDEX([1]!Таблица7[дата],MATCH([1]постпродажное_обслуживание!$D283,[1]!Таблица7[номер],0)))</f>
        <v/>
      </c>
      <c r="F283" s="6" t="str">
        <f>IF(Таблица5[[#This Row],[дата]]="","",INDEX([1]!Таблица7[покупатель],MATCH([1]постпродажное_обслуживание!D283,[1]!Таблица7[номер],0)))</f>
        <v/>
      </c>
      <c r="G283" s="6" t="str">
        <f>IF(Таблица5[[#This Row],[покупатель]]="","",INDEX([1]!Таблица7[объект],MATCH([1]постпродажное_обслуживание!$D283,[1]!Таблица7[номер],0)))</f>
        <v/>
      </c>
      <c r="H283" s="6" t="str">
        <f>IF(Таблица5[[#This Row],[номер]]="","",INDEX([1]!Таблица7[стр. №],MATCH(Таблица5[[#This Row],[номер]],[1]!Таблица7[номер],0)))</f>
        <v/>
      </c>
      <c r="I283" s="7" t="str">
        <f>IF(Таблица5[[#This Row],[номер]]="","",INDEX([1]!Таблица7[кв],MATCH([1]постпродажное_обслуживание!$D283,[1]!Таблица7[номер],0)))</f>
        <v/>
      </c>
      <c r="J283" s="6" t="str">
        <f>IF(Таблица5[[#This Row],[квартира]]="","",INDEX([1]!Таблица7[планируемая дата исполения],MATCH([1]постпродажное_обслуживание!$D283,[1]!Таблица7[номер],0)))</f>
        <v/>
      </c>
      <c r="K283" s="6" t="str">
        <f>IF(Таблица5[[#This Row],[срок ответ]]="","",INDEX([1]!Таблица7[тек. просрочка],MATCH([1]постпродажное_обслуживание!$D283,[1]!Таблица7[номер],0)))</f>
        <v/>
      </c>
      <c r="L283" s="7"/>
      <c r="P283" s="11"/>
      <c r="Q283" s="11"/>
    </row>
    <row r="284" spans="1:17" x14ac:dyDescent="0.25">
      <c r="A284" s="5">
        <f t="shared" si="5"/>
        <v>282</v>
      </c>
      <c r="B284" s="11"/>
      <c r="C284" s="12" t="e">
        <f>IF(#REF!&gt;0,"Перевыставлено",IF(#REF!&gt;0,[1]Списки!$B$36,IF(#REF!&gt;0,[1]Списки!$B$35,IF([1]постпродажное_обслуживание!S284&gt;0,[1]Списки!$B$34,IF([1]постпродажное_обслуживание!P284&gt;0,[1]Списки!$B$33,"")))))</f>
        <v>#REF!</v>
      </c>
      <c r="D284" s="14" t="str">
        <f>[1]Списки!U285</f>
        <v/>
      </c>
      <c r="E284" s="6" t="str">
        <f>IF(Таблица5[[#This Row],[номер]]="","",INDEX([1]!Таблица7[дата],MATCH([1]постпродажное_обслуживание!$D284,[1]!Таблица7[номер],0)))</f>
        <v/>
      </c>
      <c r="F284" s="6" t="str">
        <f>IF(Таблица5[[#This Row],[дата]]="","",INDEX([1]!Таблица7[покупатель],MATCH([1]постпродажное_обслуживание!D284,[1]!Таблица7[номер],0)))</f>
        <v/>
      </c>
      <c r="G284" s="6" t="str">
        <f>IF(Таблица5[[#This Row],[покупатель]]="","",INDEX([1]!Таблица7[объект],MATCH([1]постпродажное_обслуживание!$D284,[1]!Таблица7[номер],0)))</f>
        <v/>
      </c>
      <c r="H284" s="6" t="str">
        <f>IF(Таблица5[[#This Row],[номер]]="","",INDEX([1]!Таблица7[стр. №],MATCH(Таблица5[[#This Row],[номер]],[1]!Таблица7[номер],0)))</f>
        <v/>
      </c>
      <c r="I284" s="7" t="str">
        <f>IF(Таблица5[[#This Row],[номер]]="","",INDEX([1]!Таблица7[кв],MATCH([1]постпродажное_обслуживание!$D284,[1]!Таблица7[номер],0)))</f>
        <v/>
      </c>
      <c r="J284" s="6" t="str">
        <f>IF(Таблица5[[#This Row],[квартира]]="","",INDEX([1]!Таблица7[планируемая дата исполения],MATCH([1]постпродажное_обслуживание!$D284,[1]!Таблица7[номер],0)))</f>
        <v/>
      </c>
      <c r="K284" s="6" t="str">
        <f>IF(Таблица5[[#This Row],[срок ответ]]="","",INDEX([1]!Таблица7[тек. просрочка],MATCH([1]постпродажное_обслуживание!$D284,[1]!Таблица7[номер],0)))</f>
        <v/>
      </c>
      <c r="L284" s="7"/>
      <c r="P284" s="11"/>
      <c r="Q284" s="11"/>
    </row>
    <row r="285" spans="1:17" x14ac:dyDescent="0.25">
      <c r="A285" s="5">
        <f t="shared" si="5"/>
        <v>283</v>
      </c>
      <c r="B285" s="11"/>
      <c r="C285" s="12" t="e">
        <f>IF(#REF!&gt;0,"Перевыставлено",IF(#REF!&gt;0,[1]Списки!$B$36,IF(#REF!&gt;0,[1]Списки!$B$35,IF([1]постпродажное_обслуживание!S285&gt;0,[1]Списки!$B$34,IF([1]постпродажное_обслуживание!P285&gt;0,[1]Списки!$B$33,"")))))</f>
        <v>#REF!</v>
      </c>
      <c r="D285" s="14" t="str">
        <f>[1]Списки!U286</f>
        <v/>
      </c>
      <c r="E285" s="6" t="str">
        <f>IF(Таблица5[[#This Row],[номер]]="","",INDEX([1]!Таблица7[дата],MATCH([1]постпродажное_обслуживание!$D285,[1]!Таблица7[номер],0)))</f>
        <v/>
      </c>
      <c r="F285" s="6" t="str">
        <f>IF(Таблица5[[#This Row],[дата]]="","",INDEX([1]!Таблица7[покупатель],MATCH([1]постпродажное_обслуживание!D285,[1]!Таблица7[номер],0)))</f>
        <v/>
      </c>
      <c r="G285" s="6" t="str">
        <f>IF(Таблица5[[#This Row],[покупатель]]="","",INDEX([1]!Таблица7[объект],MATCH([1]постпродажное_обслуживание!$D285,[1]!Таблица7[номер],0)))</f>
        <v/>
      </c>
      <c r="H285" s="6" t="str">
        <f>IF(Таблица5[[#This Row],[номер]]="","",INDEX([1]!Таблица7[стр. №],MATCH(Таблица5[[#This Row],[номер]],[1]!Таблица7[номер],0)))</f>
        <v/>
      </c>
      <c r="I285" s="7" t="str">
        <f>IF(Таблица5[[#This Row],[номер]]="","",INDEX([1]!Таблица7[кв],MATCH([1]постпродажное_обслуживание!$D285,[1]!Таблица7[номер],0)))</f>
        <v/>
      </c>
      <c r="J285" s="6" t="str">
        <f>IF(Таблица5[[#This Row],[квартира]]="","",INDEX([1]!Таблица7[планируемая дата исполения],MATCH([1]постпродажное_обслуживание!$D285,[1]!Таблица7[номер],0)))</f>
        <v/>
      </c>
      <c r="K285" s="6" t="str">
        <f>IF(Таблица5[[#This Row],[срок ответ]]="","",INDEX([1]!Таблица7[тек. просрочка],MATCH([1]постпродажное_обслуживание!$D285,[1]!Таблица7[номер],0)))</f>
        <v/>
      </c>
      <c r="L285" s="7"/>
      <c r="P285" s="11"/>
      <c r="Q285" s="11"/>
    </row>
    <row r="286" spans="1:17" x14ac:dyDescent="0.25">
      <c r="A286" s="5">
        <f t="shared" si="5"/>
        <v>284</v>
      </c>
      <c r="B286" s="11"/>
      <c r="C286" s="12" t="e">
        <f>IF(#REF!&gt;0,"Перевыставлено",IF(#REF!&gt;0,[1]Списки!$B$36,IF(#REF!&gt;0,[1]Списки!$B$35,IF([1]постпродажное_обслуживание!S286&gt;0,[1]Списки!$B$34,IF([1]постпродажное_обслуживание!P286&gt;0,[1]Списки!$B$33,"")))))</f>
        <v>#REF!</v>
      </c>
      <c r="D286" s="14" t="str">
        <f>[1]Списки!U287</f>
        <v/>
      </c>
      <c r="E286" s="6" t="str">
        <f>IF(Таблица5[[#This Row],[номер]]="","",INDEX([1]!Таблица7[дата],MATCH([1]постпродажное_обслуживание!$D286,[1]!Таблица7[номер],0)))</f>
        <v/>
      </c>
      <c r="F286" s="6" t="str">
        <f>IF(Таблица5[[#This Row],[дата]]="","",INDEX([1]!Таблица7[покупатель],MATCH([1]постпродажное_обслуживание!D286,[1]!Таблица7[номер],0)))</f>
        <v/>
      </c>
      <c r="G286" s="6" t="str">
        <f>IF(Таблица5[[#This Row],[покупатель]]="","",INDEX([1]!Таблица7[объект],MATCH([1]постпродажное_обслуживание!$D286,[1]!Таблица7[номер],0)))</f>
        <v/>
      </c>
      <c r="H286" s="6" t="str">
        <f>IF(Таблица5[[#This Row],[номер]]="","",INDEX([1]!Таблица7[стр. №],MATCH(Таблица5[[#This Row],[номер]],[1]!Таблица7[номер],0)))</f>
        <v/>
      </c>
      <c r="I286" s="7" t="str">
        <f>IF(Таблица5[[#This Row],[номер]]="","",INDEX([1]!Таблица7[кв],MATCH([1]постпродажное_обслуживание!$D286,[1]!Таблица7[номер],0)))</f>
        <v/>
      </c>
      <c r="J286" s="6" t="str">
        <f>IF(Таблица5[[#This Row],[квартира]]="","",INDEX([1]!Таблица7[планируемая дата исполения],MATCH([1]постпродажное_обслуживание!$D286,[1]!Таблица7[номер],0)))</f>
        <v/>
      </c>
      <c r="K286" s="6" t="str">
        <f>IF(Таблица5[[#This Row],[срок ответ]]="","",INDEX([1]!Таблица7[тек. просрочка],MATCH([1]постпродажное_обслуживание!$D286,[1]!Таблица7[номер],0)))</f>
        <v/>
      </c>
      <c r="L286" s="7"/>
      <c r="P286" s="11"/>
      <c r="Q286" s="11"/>
    </row>
    <row r="287" spans="1:17" x14ac:dyDescent="0.25">
      <c r="A287" s="5">
        <f t="shared" si="5"/>
        <v>285</v>
      </c>
      <c r="B287" s="11"/>
      <c r="C287" s="12" t="e">
        <f>IF(#REF!&gt;0,"Перевыставлено",IF(#REF!&gt;0,[1]Списки!$B$36,IF(#REF!&gt;0,[1]Списки!$B$35,IF([1]постпродажное_обслуживание!S287&gt;0,[1]Списки!$B$34,IF([1]постпродажное_обслуживание!P287&gt;0,[1]Списки!$B$33,"")))))</f>
        <v>#REF!</v>
      </c>
      <c r="D287" s="14" t="str">
        <f>[1]Списки!U288</f>
        <v/>
      </c>
      <c r="E287" s="6" t="str">
        <f>IF(Таблица5[[#This Row],[номер]]="","",INDEX([1]!Таблица7[дата],MATCH([1]постпродажное_обслуживание!$D287,[1]!Таблица7[номер],0)))</f>
        <v/>
      </c>
      <c r="F287" s="6" t="str">
        <f>IF(Таблица5[[#This Row],[дата]]="","",INDEX([1]!Таблица7[покупатель],MATCH([1]постпродажное_обслуживание!D287,[1]!Таблица7[номер],0)))</f>
        <v/>
      </c>
      <c r="G287" s="6" t="str">
        <f>IF(Таблица5[[#This Row],[покупатель]]="","",INDEX([1]!Таблица7[объект],MATCH([1]постпродажное_обслуживание!$D287,[1]!Таблица7[номер],0)))</f>
        <v/>
      </c>
      <c r="H287" s="6" t="str">
        <f>IF(Таблица5[[#This Row],[номер]]="","",INDEX([1]!Таблица7[стр. №],MATCH(Таблица5[[#This Row],[номер]],[1]!Таблица7[номер],0)))</f>
        <v/>
      </c>
      <c r="I287" s="7" t="str">
        <f>IF(Таблица5[[#This Row],[номер]]="","",INDEX([1]!Таблица7[кв],MATCH([1]постпродажное_обслуживание!$D287,[1]!Таблица7[номер],0)))</f>
        <v/>
      </c>
      <c r="J287" s="6" t="str">
        <f>IF(Таблица5[[#This Row],[квартира]]="","",INDEX([1]!Таблица7[планируемая дата исполения],MATCH([1]постпродажное_обслуживание!$D287,[1]!Таблица7[номер],0)))</f>
        <v/>
      </c>
      <c r="K287" s="6" t="str">
        <f>IF(Таблица5[[#This Row],[срок ответ]]="","",INDEX([1]!Таблица7[тек. просрочка],MATCH([1]постпродажное_обслуживание!$D287,[1]!Таблица7[номер],0)))</f>
        <v/>
      </c>
      <c r="L287" s="7"/>
      <c r="P287" s="11"/>
      <c r="Q287" s="11"/>
    </row>
    <row r="288" spans="1:17" x14ac:dyDescent="0.25">
      <c r="A288" s="5">
        <f t="shared" si="5"/>
        <v>286</v>
      </c>
      <c r="B288" s="11"/>
      <c r="C288" s="12" t="e">
        <f>IF(#REF!&gt;0,"Перевыставлено",IF(#REF!&gt;0,[1]Списки!$B$36,IF(#REF!&gt;0,[1]Списки!$B$35,IF([1]постпродажное_обслуживание!S288&gt;0,[1]Списки!$B$34,IF([1]постпродажное_обслуживание!P288&gt;0,[1]Списки!$B$33,"")))))</f>
        <v>#REF!</v>
      </c>
      <c r="D288" s="14" t="str">
        <f>[1]Списки!U289</f>
        <v/>
      </c>
      <c r="E288" s="6" t="str">
        <f>IF(Таблица5[[#This Row],[номер]]="","",INDEX([1]!Таблица7[дата],MATCH([1]постпродажное_обслуживание!$D288,[1]!Таблица7[номер],0)))</f>
        <v/>
      </c>
      <c r="F288" s="6" t="str">
        <f>IF(Таблица5[[#This Row],[дата]]="","",INDEX([1]!Таблица7[покупатель],MATCH([1]постпродажное_обслуживание!D288,[1]!Таблица7[номер],0)))</f>
        <v/>
      </c>
      <c r="G288" s="6" t="str">
        <f>IF(Таблица5[[#This Row],[покупатель]]="","",INDEX([1]!Таблица7[объект],MATCH([1]постпродажное_обслуживание!$D288,[1]!Таблица7[номер],0)))</f>
        <v/>
      </c>
      <c r="H288" s="6" t="str">
        <f>IF(Таблица5[[#This Row],[номер]]="","",INDEX([1]!Таблица7[стр. №],MATCH(Таблица5[[#This Row],[номер]],[1]!Таблица7[номер],0)))</f>
        <v/>
      </c>
      <c r="I288" s="7" t="str">
        <f>IF(Таблица5[[#This Row],[номер]]="","",INDEX([1]!Таблица7[кв],MATCH([1]постпродажное_обслуживание!$D288,[1]!Таблица7[номер],0)))</f>
        <v/>
      </c>
      <c r="J288" s="6" t="str">
        <f>IF(Таблица5[[#This Row],[квартира]]="","",INDEX([1]!Таблица7[планируемая дата исполения],MATCH([1]постпродажное_обслуживание!$D288,[1]!Таблица7[номер],0)))</f>
        <v/>
      </c>
      <c r="K288" s="6" t="str">
        <f>IF(Таблица5[[#This Row],[срок ответ]]="","",INDEX([1]!Таблица7[тек. просрочка],MATCH([1]постпродажное_обслуживание!$D288,[1]!Таблица7[номер],0)))</f>
        <v/>
      </c>
      <c r="L288" s="7"/>
      <c r="P288" s="11"/>
      <c r="Q288" s="11"/>
    </row>
    <row r="289" spans="1:17" x14ac:dyDescent="0.25">
      <c r="A289" s="5">
        <f t="shared" si="5"/>
        <v>287</v>
      </c>
      <c r="B289" s="11"/>
      <c r="C289" s="12" t="e">
        <f>IF(#REF!&gt;0,"Перевыставлено",IF(#REF!&gt;0,[1]Списки!$B$36,IF(#REF!&gt;0,[1]Списки!$B$35,IF([1]постпродажное_обслуживание!S289&gt;0,[1]Списки!$B$34,IF([1]постпродажное_обслуживание!P289&gt;0,[1]Списки!$B$33,"")))))</f>
        <v>#REF!</v>
      </c>
      <c r="D289" s="14" t="str">
        <f>[1]Списки!U290</f>
        <v/>
      </c>
      <c r="E289" s="6" t="str">
        <f>IF(Таблица5[[#This Row],[номер]]="","",INDEX([1]!Таблица7[дата],MATCH([1]постпродажное_обслуживание!$D289,[1]!Таблица7[номер],0)))</f>
        <v/>
      </c>
      <c r="F289" s="6" t="str">
        <f>IF(Таблица5[[#This Row],[дата]]="","",INDEX([1]!Таблица7[покупатель],MATCH([1]постпродажное_обслуживание!D289,[1]!Таблица7[номер],0)))</f>
        <v/>
      </c>
      <c r="G289" s="6" t="str">
        <f>IF(Таблица5[[#This Row],[покупатель]]="","",INDEX([1]!Таблица7[объект],MATCH([1]постпродажное_обслуживание!$D289,[1]!Таблица7[номер],0)))</f>
        <v/>
      </c>
      <c r="H289" s="6" t="str">
        <f>IF(Таблица5[[#This Row],[номер]]="","",INDEX([1]!Таблица7[стр. №],MATCH(Таблица5[[#This Row],[номер]],[1]!Таблица7[номер],0)))</f>
        <v/>
      </c>
      <c r="I289" s="7" t="str">
        <f>IF(Таблица5[[#This Row],[номер]]="","",INDEX([1]!Таблица7[кв],MATCH([1]постпродажное_обслуживание!$D289,[1]!Таблица7[номер],0)))</f>
        <v/>
      </c>
      <c r="J289" s="6" t="str">
        <f>IF(Таблица5[[#This Row],[квартира]]="","",INDEX([1]!Таблица7[планируемая дата исполения],MATCH([1]постпродажное_обслуживание!$D289,[1]!Таблица7[номер],0)))</f>
        <v/>
      </c>
      <c r="K289" s="6" t="str">
        <f>IF(Таблица5[[#This Row],[срок ответ]]="","",INDEX([1]!Таблица7[тек. просрочка],MATCH([1]постпродажное_обслуживание!$D289,[1]!Таблица7[номер],0)))</f>
        <v/>
      </c>
      <c r="L289" s="7"/>
      <c r="P289" s="11"/>
      <c r="Q289" s="11"/>
    </row>
    <row r="290" spans="1:17" x14ac:dyDescent="0.25">
      <c r="A290" s="5">
        <f t="shared" si="5"/>
        <v>288</v>
      </c>
      <c r="B290" s="11"/>
      <c r="C290" s="12" t="e">
        <f>IF(#REF!&gt;0,"Перевыставлено",IF(#REF!&gt;0,[1]Списки!$B$36,IF(#REF!&gt;0,[1]Списки!$B$35,IF([1]постпродажное_обслуживание!S290&gt;0,[1]Списки!$B$34,IF([1]постпродажное_обслуживание!P290&gt;0,[1]Списки!$B$33,"")))))</f>
        <v>#REF!</v>
      </c>
      <c r="D290" s="14" t="str">
        <f>[1]Списки!U291</f>
        <v/>
      </c>
      <c r="E290" s="6" t="str">
        <f>IF(Таблица5[[#This Row],[номер]]="","",INDEX([1]!Таблица7[дата],MATCH([1]постпродажное_обслуживание!$D290,[1]!Таблица7[номер],0)))</f>
        <v/>
      </c>
      <c r="F290" s="6" t="str">
        <f>IF(Таблица5[[#This Row],[дата]]="","",INDEX([1]!Таблица7[покупатель],MATCH([1]постпродажное_обслуживание!D290,[1]!Таблица7[номер],0)))</f>
        <v/>
      </c>
      <c r="G290" s="6" t="str">
        <f>IF(Таблица5[[#This Row],[покупатель]]="","",INDEX([1]!Таблица7[объект],MATCH([1]постпродажное_обслуживание!$D290,[1]!Таблица7[номер],0)))</f>
        <v/>
      </c>
      <c r="H290" s="6" t="str">
        <f>IF(Таблица5[[#This Row],[номер]]="","",INDEX([1]!Таблица7[стр. №],MATCH(Таблица5[[#This Row],[номер]],[1]!Таблица7[номер],0)))</f>
        <v/>
      </c>
      <c r="I290" s="7" t="str">
        <f>IF(Таблица5[[#This Row],[номер]]="","",INDEX([1]!Таблица7[кв],MATCH([1]постпродажное_обслуживание!$D290,[1]!Таблица7[номер],0)))</f>
        <v/>
      </c>
      <c r="J290" s="6" t="str">
        <f>IF(Таблица5[[#This Row],[квартира]]="","",INDEX([1]!Таблица7[планируемая дата исполения],MATCH([1]постпродажное_обслуживание!$D290,[1]!Таблица7[номер],0)))</f>
        <v/>
      </c>
      <c r="K290" s="6" t="str">
        <f>IF(Таблица5[[#This Row],[срок ответ]]="","",INDEX([1]!Таблица7[тек. просрочка],MATCH([1]постпродажное_обслуживание!$D290,[1]!Таблица7[номер],0)))</f>
        <v/>
      </c>
      <c r="L290" s="7"/>
      <c r="P290" s="11"/>
      <c r="Q290" s="11"/>
    </row>
    <row r="291" spans="1:17" x14ac:dyDescent="0.25">
      <c r="A291" s="5">
        <f t="shared" si="5"/>
        <v>289</v>
      </c>
      <c r="B291" s="11"/>
      <c r="C291" s="12" t="e">
        <f>IF(#REF!&gt;0,"Перевыставлено",IF(#REF!&gt;0,[1]Списки!$B$36,IF(#REF!&gt;0,[1]Списки!$B$35,IF([1]постпродажное_обслуживание!S291&gt;0,[1]Списки!$B$34,IF([1]постпродажное_обслуживание!P291&gt;0,[1]Списки!$B$33,"")))))</f>
        <v>#REF!</v>
      </c>
      <c r="D291" s="14" t="str">
        <f>[1]Списки!U292</f>
        <v/>
      </c>
      <c r="E291" s="6" t="str">
        <f>IF(Таблица5[[#This Row],[номер]]="","",INDEX([1]!Таблица7[дата],MATCH([1]постпродажное_обслуживание!$D291,[1]!Таблица7[номер],0)))</f>
        <v/>
      </c>
      <c r="F291" s="6" t="str">
        <f>IF(Таблица5[[#This Row],[дата]]="","",INDEX([1]!Таблица7[покупатель],MATCH([1]постпродажное_обслуживание!D291,[1]!Таблица7[номер],0)))</f>
        <v/>
      </c>
      <c r="G291" s="6" t="str">
        <f>IF(Таблица5[[#This Row],[покупатель]]="","",INDEX([1]!Таблица7[объект],MATCH([1]постпродажное_обслуживание!$D291,[1]!Таблица7[номер],0)))</f>
        <v/>
      </c>
      <c r="H291" s="6" t="str">
        <f>IF(Таблица5[[#This Row],[номер]]="","",INDEX([1]!Таблица7[стр. №],MATCH(Таблица5[[#This Row],[номер]],[1]!Таблица7[номер],0)))</f>
        <v/>
      </c>
      <c r="I291" s="7" t="str">
        <f>IF(Таблица5[[#This Row],[номер]]="","",INDEX([1]!Таблица7[кв],MATCH([1]постпродажное_обслуживание!$D291,[1]!Таблица7[номер],0)))</f>
        <v/>
      </c>
      <c r="J291" s="6" t="str">
        <f>IF(Таблица5[[#This Row],[квартира]]="","",INDEX([1]!Таблица7[планируемая дата исполения],MATCH([1]постпродажное_обслуживание!$D291,[1]!Таблица7[номер],0)))</f>
        <v/>
      </c>
      <c r="K291" s="6" t="str">
        <f>IF(Таблица5[[#This Row],[срок ответ]]="","",INDEX([1]!Таблица7[тек. просрочка],MATCH([1]постпродажное_обслуживание!$D291,[1]!Таблица7[номер],0)))</f>
        <v/>
      </c>
      <c r="L291" s="7"/>
      <c r="P291" s="11"/>
      <c r="Q291" s="11"/>
    </row>
    <row r="292" spans="1:17" x14ac:dyDescent="0.25">
      <c r="A292" s="5">
        <f t="shared" si="5"/>
        <v>290</v>
      </c>
      <c r="B292" s="11"/>
      <c r="C292" s="12" t="e">
        <f>IF(#REF!&gt;0,"Перевыставлено",IF(#REF!&gt;0,[1]Списки!$B$36,IF(#REF!&gt;0,[1]Списки!$B$35,IF([1]постпродажное_обслуживание!S292&gt;0,[1]Списки!$B$34,IF([1]постпродажное_обслуживание!P292&gt;0,[1]Списки!$B$33,"")))))</f>
        <v>#REF!</v>
      </c>
      <c r="D292" s="14" t="str">
        <f>[1]Списки!U293</f>
        <v/>
      </c>
      <c r="E292" s="6" t="str">
        <f>IF(Таблица5[[#This Row],[номер]]="","",INDEX([1]!Таблица7[дата],MATCH([1]постпродажное_обслуживание!$D292,[1]!Таблица7[номер],0)))</f>
        <v/>
      </c>
      <c r="F292" s="6" t="str">
        <f>IF(Таблица5[[#This Row],[дата]]="","",INDEX([1]!Таблица7[покупатель],MATCH([1]постпродажное_обслуживание!D292,[1]!Таблица7[номер],0)))</f>
        <v/>
      </c>
      <c r="G292" s="6" t="str">
        <f>IF(Таблица5[[#This Row],[покупатель]]="","",INDEX([1]!Таблица7[объект],MATCH([1]постпродажное_обслуживание!$D292,[1]!Таблица7[номер],0)))</f>
        <v/>
      </c>
      <c r="H292" s="6" t="str">
        <f>IF(Таблица5[[#This Row],[номер]]="","",INDEX([1]!Таблица7[стр. №],MATCH(Таблица5[[#This Row],[номер]],[1]!Таблица7[номер],0)))</f>
        <v/>
      </c>
      <c r="I292" s="7" t="str">
        <f>IF(Таблица5[[#This Row],[номер]]="","",INDEX([1]!Таблица7[кв],MATCH([1]постпродажное_обслуживание!$D292,[1]!Таблица7[номер],0)))</f>
        <v/>
      </c>
      <c r="J292" s="6" t="str">
        <f>IF(Таблица5[[#This Row],[квартира]]="","",INDEX([1]!Таблица7[планируемая дата исполения],MATCH([1]постпродажное_обслуживание!$D292,[1]!Таблица7[номер],0)))</f>
        <v/>
      </c>
      <c r="K292" s="6" t="str">
        <f>IF(Таблица5[[#This Row],[срок ответ]]="","",INDEX([1]!Таблица7[тек. просрочка],MATCH([1]постпродажное_обслуживание!$D292,[1]!Таблица7[номер],0)))</f>
        <v/>
      </c>
      <c r="L292" s="7"/>
      <c r="P292" s="11"/>
      <c r="Q292" s="11"/>
    </row>
    <row r="293" spans="1:17" x14ac:dyDescent="0.25">
      <c r="A293" s="5">
        <f t="shared" si="5"/>
        <v>291</v>
      </c>
      <c r="B293" s="11"/>
      <c r="C293" s="12" t="e">
        <f>IF(#REF!&gt;0,"Перевыставлено",IF(#REF!&gt;0,[1]Списки!$B$36,IF(#REF!&gt;0,[1]Списки!$B$35,IF([1]постпродажное_обслуживание!S293&gt;0,[1]Списки!$B$34,IF([1]постпродажное_обслуживание!P293&gt;0,[1]Списки!$B$33,"")))))</f>
        <v>#REF!</v>
      </c>
      <c r="D293" s="14" t="str">
        <f>[1]Списки!U294</f>
        <v/>
      </c>
      <c r="E293" s="6" t="str">
        <f>IF(Таблица5[[#This Row],[номер]]="","",INDEX([1]!Таблица7[дата],MATCH([1]постпродажное_обслуживание!$D293,[1]!Таблица7[номер],0)))</f>
        <v/>
      </c>
      <c r="F293" s="6" t="str">
        <f>IF(Таблица5[[#This Row],[дата]]="","",INDEX([1]!Таблица7[покупатель],MATCH([1]постпродажное_обслуживание!D293,[1]!Таблица7[номер],0)))</f>
        <v/>
      </c>
      <c r="G293" s="6" t="str">
        <f>IF(Таблица5[[#This Row],[покупатель]]="","",INDEX([1]!Таблица7[объект],MATCH([1]постпродажное_обслуживание!$D293,[1]!Таблица7[номер],0)))</f>
        <v/>
      </c>
      <c r="H293" s="6" t="str">
        <f>IF(Таблица5[[#This Row],[номер]]="","",INDEX([1]!Таблица7[стр. №],MATCH(Таблица5[[#This Row],[номер]],[1]!Таблица7[номер],0)))</f>
        <v/>
      </c>
      <c r="I293" s="7" t="str">
        <f>IF(Таблица5[[#This Row],[номер]]="","",INDEX([1]!Таблица7[кв],MATCH([1]постпродажное_обслуживание!$D293,[1]!Таблица7[номер],0)))</f>
        <v/>
      </c>
      <c r="J293" s="6" t="str">
        <f>IF(Таблица5[[#This Row],[квартира]]="","",INDEX([1]!Таблица7[планируемая дата исполения],MATCH([1]постпродажное_обслуживание!$D293,[1]!Таблица7[номер],0)))</f>
        <v/>
      </c>
      <c r="K293" s="6" t="str">
        <f>IF(Таблица5[[#This Row],[срок ответ]]="","",INDEX([1]!Таблица7[тек. просрочка],MATCH([1]постпродажное_обслуживание!$D293,[1]!Таблица7[номер],0)))</f>
        <v/>
      </c>
      <c r="L293" s="7"/>
      <c r="P293" s="11"/>
      <c r="Q293" s="11"/>
    </row>
    <row r="294" spans="1:17" x14ac:dyDescent="0.25">
      <c r="A294" s="5">
        <f t="shared" si="5"/>
        <v>292</v>
      </c>
      <c r="B294" s="11"/>
      <c r="C294" s="12" t="e">
        <f>IF(#REF!&gt;0,"Перевыставлено",IF(#REF!&gt;0,[1]Списки!$B$36,IF(#REF!&gt;0,[1]Списки!$B$35,IF([1]постпродажное_обслуживание!S294&gt;0,[1]Списки!$B$34,IF([1]постпродажное_обслуживание!P294&gt;0,[1]Списки!$B$33,"")))))</f>
        <v>#REF!</v>
      </c>
      <c r="D294" s="14" t="str">
        <f>[1]Списки!U295</f>
        <v/>
      </c>
      <c r="E294" s="6" t="str">
        <f>IF(Таблица5[[#This Row],[номер]]="","",INDEX([1]!Таблица7[дата],MATCH([1]постпродажное_обслуживание!$D294,[1]!Таблица7[номер],0)))</f>
        <v/>
      </c>
      <c r="F294" s="6" t="str">
        <f>IF(Таблица5[[#This Row],[дата]]="","",INDEX([1]!Таблица7[покупатель],MATCH([1]постпродажное_обслуживание!D294,[1]!Таблица7[номер],0)))</f>
        <v/>
      </c>
      <c r="G294" s="6" t="str">
        <f>IF(Таблица5[[#This Row],[покупатель]]="","",INDEX([1]!Таблица7[объект],MATCH([1]постпродажное_обслуживание!$D294,[1]!Таблица7[номер],0)))</f>
        <v/>
      </c>
      <c r="H294" s="6" t="str">
        <f>IF(Таблица5[[#This Row],[номер]]="","",INDEX([1]!Таблица7[стр. №],MATCH(Таблица5[[#This Row],[номер]],[1]!Таблица7[номер],0)))</f>
        <v/>
      </c>
      <c r="I294" s="7" t="str">
        <f>IF(Таблица5[[#This Row],[номер]]="","",INDEX([1]!Таблица7[кв],MATCH([1]постпродажное_обслуживание!$D294,[1]!Таблица7[номер],0)))</f>
        <v/>
      </c>
      <c r="J294" s="6" t="str">
        <f>IF(Таблица5[[#This Row],[квартира]]="","",INDEX([1]!Таблица7[планируемая дата исполения],MATCH([1]постпродажное_обслуживание!$D294,[1]!Таблица7[номер],0)))</f>
        <v/>
      </c>
      <c r="K294" s="6" t="str">
        <f>IF(Таблица5[[#This Row],[срок ответ]]="","",INDEX([1]!Таблица7[тек. просрочка],MATCH([1]постпродажное_обслуживание!$D294,[1]!Таблица7[номер],0)))</f>
        <v/>
      </c>
      <c r="L294" s="7"/>
      <c r="P294" s="11"/>
      <c r="Q294" s="11"/>
    </row>
    <row r="295" spans="1:17" x14ac:dyDescent="0.25">
      <c r="A295" s="5">
        <f t="shared" si="5"/>
        <v>293</v>
      </c>
      <c r="B295" s="11"/>
      <c r="C295" s="12" t="e">
        <f>IF(#REF!&gt;0,"Перевыставлено",IF(#REF!&gt;0,[1]Списки!$B$36,IF(#REF!&gt;0,[1]Списки!$B$35,IF([1]постпродажное_обслуживание!S295&gt;0,[1]Списки!$B$34,IF([1]постпродажное_обслуживание!P295&gt;0,[1]Списки!$B$33,"")))))</f>
        <v>#REF!</v>
      </c>
      <c r="D295" s="14" t="str">
        <f>[1]Списки!U296</f>
        <v/>
      </c>
      <c r="E295" s="6" t="str">
        <f>IF(Таблица5[[#This Row],[номер]]="","",INDEX([1]!Таблица7[дата],MATCH([1]постпродажное_обслуживание!$D295,[1]!Таблица7[номер],0)))</f>
        <v/>
      </c>
      <c r="F295" s="6" t="str">
        <f>IF(Таблица5[[#This Row],[дата]]="","",INDEX([1]!Таблица7[покупатель],MATCH([1]постпродажное_обслуживание!D295,[1]!Таблица7[номер],0)))</f>
        <v/>
      </c>
      <c r="G295" s="6" t="str">
        <f>IF(Таблица5[[#This Row],[покупатель]]="","",INDEX([1]!Таблица7[объект],MATCH([1]постпродажное_обслуживание!$D295,[1]!Таблица7[номер],0)))</f>
        <v/>
      </c>
      <c r="H295" s="6" t="str">
        <f>IF(Таблица5[[#This Row],[номер]]="","",INDEX([1]!Таблица7[стр. №],MATCH(Таблица5[[#This Row],[номер]],[1]!Таблица7[номер],0)))</f>
        <v/>
      </c>
      <c r="I295" s="7" t="str">
        <f>IF(Таблица5[[#This Row],[номер]]="","",INDEX([1]!Таблица7[кв],MATCH([1]постпродажное_обслуживание!$D295,[1]!Таблица7[номер],0)))</f>
        <v/>
      </c>
      <c r="J295" s="6" t="str">
        <f>IF(Таблица5[[#This Row],[квартира]]="","",INDEX([1]!Таблица7[планируемая дата исполения],MATCH([1]постпродажное_обслуживание!$D295,[1]!Таблица7[номер],0)))</f>
        <v/>
      </c>
      <c r="K295" s="6" t="str">
        <f>IF(Таблица5[[#This Row],[срок ответ]]="","",INDEX([1]!Таблица7[тек. просрочка],MATCH([1]постпродажное_обслуживание!$D295,[1]!Таблица7[номер],0)))</f>
        <v/>
      </c>
      <c r="L295" s="7"/>
      <c r="P295" s="11"/>
      <c r="Q295" s="11"/>
    </row>
    <row r="296" spans="1:17" x14ac:dyDescent="0.25">
      <c r="A296" s="5">
        <f t="shared" si="5"/>
        <v>294</v>
      </c>
      <c r="B296" s="11"/>
      <c r="C296" s="12" t="e">
        <f>IF(#REF!&gt;0,"Перевыставлено",IF(#REF!&gt;0,[1]Списки!$B$36,IF(#REF!&gt;0,[1]Списки!$B$35,IF([1]постпродажное_обслуживание!S296&gt;0,[1]Списки!$B$34,IF([1]постпродажное_обслуживание!P296&gt;0,[1]Списки!$B$33,"")))))</f>
        <v>#REF!</v>
      </c>
      <c r="D296" s="14" t="str">
        <f>[1]Списки!U297</f>
        <v/>
      </c>
      <c r="E296" s="6" t="str">
        <f>IF(Таблица5[[#This Row],[номер]]="","",INDEX([1]!Таблица7[дата],MATCH([1]постпродажное_обслуживание!$D296,[1]!Таблица7[номер],0)))</f>
        <v/>
      </c>
      <c r="F296" s="6" t="str">
        <f>IF(Таблица5[[#This Row],[дата]]="","",INDEX([1]!Таблица7[покупатель],MATCH([1]постпродажное_обслуживание!D296,[1]!Таблица7[номер],0)))</f>
        <v/>
      </c>
      <c r="G296" s="6" t="str">
        <f>IF(Таблица5[[#This Row],[покупатель]]="","",INDEX([1]!Таблица7[объект],MATCH([1]постпродажное_обслуживание!$D296,[1]!Таблица7[номер],0)))</f>
        <v/>
      </c>
      <c r="H296" s="6" t="str">
        <f>IF(Таблица5[[#This Row],[номер]]="","",INDEX([1]!Таблица7[стр. №],MATCH(Таблица5[[#This Row],[номер]],[1]!Таблица7[номер],0)))</f>
        <v/>
      </c>
      <c r="I296" s="7" t="str">
        <f>IF(Таблица5[[#This Row],[номер]]="","",INDEX([1]!Таблица7[кв],MATCH([1]постпродажное_обслуживание!$D296,[1]!Таблица7[номер],0)))</f>
        <v/>
      </c>
      <c r="J296" s="6" t="str">
        <f>IF(Таблица5[[#This Row],[квартира]]="","",INDEX([1]!Таблица7[планируемая дата исполения],MATCH([1]постпродажное_обслуживание!$D296,[1]!Таблица7[номер],0)))</f>
        <v/>
      </c>
      <c r="K296" s="6" t="str">
        <f>IF(Таблица5[[#This Row],[срок ответ]]="","",INDEX([1]!Таблица7[тек. просрочка],MATCH([1]постпродажное_обслуживание!$D296,[1]!Таблица7[номер],0)))</f>
        <v/>
      </c>
      <c r="L296" s="7"/>
      <c r="P296" s="11"/>
      <c r="Q296" s="11"/>
    </row>
    <row r="297" spans="1:17" x14ac:dyDescent="0.25">
      <c r="A297" s="5">
        <f t="shared" si="5"/>
        <v>295</v>
      </c>
      <c r="B297" s="11"/>
      <c r="C297" s="12" t="e">
        <f>IF(#REF!&gt;0,"Перевыставлено",IF(#REF!&gt;0,[1]Списки!$B$36,IF(#REF!&gt;0,[1]Списки!$B$35,IF([1]постпродажное_обслуживание!S297&gt;0,[1]Списки!$B$34,IF([1]постпродажное_обслуживание!P297&gt;0,[1]Списки!$B$33,"")))))</f>
        <v>#REF!</v>
      </c>
      <c r="D297" s="14" t="str">
        <f>[1]Списки!U298</f>
        <v/>
      </c>
      <c r="E297" s="6" t="str">
        <f>IF(Таблица5[[#This Row],[номер]]="","",INDEX([1]!Таблица7[дата],MATCH([1]постпродажное_обслуживание!$D297,[1]!Таблица7[номер],0)))</f>
        <v/>
      </c>
      <c r="F297" s="6" t="str">
        <f>IF(Таблица5[[#This Row],[дата]]="","",INDEX([1]!Таблица7[покупатель],MATCH([1]постпродажное_обслуживание!D297,[1]!Таблица7[номер],0)))</f>
        <v/>
      </c>
      <c r="G297" s="6" t="str">
        <f>IF(Таблица5[[#This Row],[покупатель]]="","",INDEX([1]!Таблица7[объект],MATCH([1]постпродажное_обслуживание!$D297,[1]!Таблица7[номер],0)))</f>
        <v/>
      </c>
      <c r="H297" s="6" t="str">
        <f>IF(Таблица5[[#This Row],[номер]]="","",INDEX([1]!Таблица7[стр. №],MATCH(Таблица5[[#This Row],[номер]],[1]!Таблица7[номер],0)))</f>
        <v/>
      </c>
      <c r="I297" s="7" t="str">
        <f>IF(Таблица5[[#This Row],[номер]]="","",INDEX([1]!Таблица7[кв],MATCH([1]постпродажное_обслуживание!$D297,[1]!Таблица7[номер],0)))</f>
        <v/>
      </c>
      <c r="J297" s="6" t="str">
        <f>IF(Таблица5[[#This Row],[квартира]]="","",INDEX([1]!Таблица7[планируемая дата исполения],MATCH([1]постпродажное_обслуживание!$D297,[1]!Таблица7[номер],0)))</f>
        <v/>
      </c>
      <c r="K297" s="6" t="str">
        <f>IF(Таблица5[[#This Row],[срок ответ]]="","",INDEX([1]!Таблица7[тек. просрочка],MATCH([1]постпродажное_обслуживание!$D297,[1]!Таблица7[номер],0)))</f>
        <v/>
      </c>
      <c r="L297" s="7"/>
      <c r="P297" s="11"/>
      <c r="Q297" s="11"/>
    </row>
    <row r="298" spans="1:17" x14ac:dyDescent="0.25">
      <c r="A298" s="5">
        <f t="shared" si="5"/>
        <v>296</v>
      </c>
      <c r="B298" s="11"/>
      <c r="C298" s="12" t="e">
        <f>IF(#REF!&gt;0,"Перевыставлено",IF(#REF!&gt;0,[1]Списки!$B$36,IF(#REF!&gt;0,[1]Списки!$B$35,IF([1]постпродажное_обслуживание!S298&gt;0,[1]Списки!$B$34,IF([1]постпродажное_обслуживание!P298&gt;0,[1]Списки!$B$33,"")))))</f>
        <v>#REF!</v>
      </c>
      <c r="D298" s="14" t="str">
        <f>[1]Списки!U299</f>
        <v/>
      </c>
      <c r="E298" s="6" t="str">
        <f>IF(Таблица5[[#This Row],[номер]]="","",INDEX([1]!Таблица7[дата],MATCH([1]постпродажное_обслуживание!$D298,[1]!Таблица7[номер],0)))</f>
        <v/>
      </c>
      <c r="F298" s="6" t="str">
        <f>IF(Таблица5[[#This Row],[дата]]="","",INDEX([1]!Таблица7[покупатель],MATCH([1]постпродажное_обслуживание!D298,[1]!Таблица7[номер],0)))</f>
        <v/>
      </c>
      <c r="G298" s="6" t="str">
        <f>IF(Таблица5[[#This Row],[покупатель]]="","",INDEX([1]!Таблица7[объект],MATCH([1]постпродажное_обслуживание!$D298,[1]!Таблица7[номер],0)))</f>
        <v/>
      </c>
      <c r="H298" s="6" t="str">
        <f>IF(Таблица5[[#This Row],[номер]]="","",INDEX([1]!Таблица7[стр. №],MATCH(Таблица5[[#This Row],[номер]],[1]!Таблица7[номер],0)))</f>
        <v/>
      </c>
      <c r="I298" s="7" t="str">
        <f>IF(Таблица5[[#This Row],[номер]]="","",INDEX([1]!Таблица7[кв],MATCH([1]постпродажное_обслуживание!$D298,[1]!Таблица7[номер],0)))</f>
        <v/>
      </c>
      <c r="J298" s="6" t="str">
        <f>IF(Таблица5[[#This Row],[квартира]]="","",INDEX([1]!Таблица7[планируемая дата исполения],MATCH([1]постпродажное_обслуживание!$D298,[1]!Таблица7[номер],0)))</f>
        <v/>
      </c>
      <c r="K298" s="6" t="str">
        <f>IF(Таблица5[[#This Row],[срок ответ]]="","",INDEX([1]!Таблица7[тек. просрочка],MATCH([1]постпродажное_обслуживание!$D298,[1]!Таблица7[номер],0)))</f>
        <v/>
      </c>
      <c r="L298" s="7"/>
      <c r="P298" s="11"/>
      <c r="Q298" s="11"/>
    </row>
    <row r="299" spans="1:17" x14ac:dyDescent="0.25">
      <c r="A299" s="5">
        <f t="shared" si="5"/>
        <v>297</v>
      </c>
      <c r="B299" s="11"/>
      <c r="C299" s="12" t="e">
        <f>IF(#REF!&gt;0,"Перевыставлено",IF(#REF!&gt;0,[1]Списки!$B$36,IF(#REF!&gt;0,[1]Списки!$B$35,IF([1]постпродажное_обслуживание!S299&gt;0,[1]Списки!$B$34,IF([1]постпродажное_обслуживание!P299&gt;0,[1]Списки!$B$33,"")))))</f>
        <v>#REF!</v>
      </c>
      <c r="D299" s="14" t="str">
        <f>[1]Списки!U300</f>
        <v/>
      </c>
      <c r="E299" s="6" t="str">
        <f>IF(Таблица5[[#This Row],[номер]]="","",INDEX([1]!Таблица7[дата],MATCH([1]постпродажное_обслуживание!$D299,[1]!Таблица7[номер],0)))</f>
        <v/>
      </c>
      <c r="F299" s="6" t="str">
        <f>IF(Таблица5[[#This Row],[дата]]="","",INDEX([1]!Таблица7[покупатель],MATCH([1]постпродажное_обслуживание!D299,[1]!Таблица7[номер],0)))</f>
        <v/>
      </c>
      <c r="G299" s="6" t="str">
        <f>IF(Таблица5[[#This Row],[покупатель]]="","",INDEX([1]!Таблица7[объект],MATCH([1]постпродажное_обслуживание!$D299,[1]!Таблица7[номер],0)))</f>
        <v/>
      </c>
      <c r="H299" s="6" t="str">
        <f>IF(Таблица5[[#This Row],[номер]]="","",INDEX([1]!Таблица7[стр. №],MATCH(Таблица5[[#This Row],[номер]],[1]!Таблица7[номер],0)))</f>
        <v/>
      </c>
      <c r="I299" s="7" t="str">
        <f>IF(Таблица5[[#This Row],[номер]]="","",INDEX([1]!Таблица7[кв],MATCH([1]постпродажное_обслуживание!$D299,[1]!Таблица7[номер],0)))</f>
        <v/>
      </c>
      <c r="J299" s="6" t="str">
        <f>IF(Таблица5[[#This Row],[квартира]]="","",INDEX([1]!Таблица7[планируемая дата исполения],MATCH([1]постпродажное_обслуживание!$D299,[1]!Таблица7[номер],0)))</f>
        <v/>
      </c>
      <c r="K299" s="6" t="str">
        <f>IF(Таблица5[[#This Row],[срок ответ]]="","",INDEX([1]!Таблица7[тек. просрочка],MATCH([1]постпродажное_обслуживание!$D299,[1]!Таблица7[номер],0)))</f>
        <v/>
      </c>
      <c r="L299" s="7"/>
      <c r="P299" s="11"/>
      <c r="Q299" s="11"/>
    </row>
    <row r="300" spans="1:17" x14ac:dyDescent="0.25">
      <c r="A300" s="5">
        <f t="shared" si="5"/>
        <v>298</v>
      </c>
      <c r="B300" s="11"/>
      <c r="C300" s="12" t="e">
        <f>IF(#REF!&gt;0,"Перевыставлено",IF(#REF!&gt;0,[1]Списки!$B$36,IF(#REF!&gt;0,[1]Списки!$B$35,IF([1]постпродажное_обслуживание!S300&gt;0,[1]Списки!$B$34,IF([1]постпродажное_обслуживание!P300&gt;0,[1]Списки!$B$33,"")))))</f>
        <v>#REF!</v>
      </c>
      <c r="D300" s="14" t="str">
        <f>[1]Списки!U301</f>
        <v/>
      </c>
      <c r="E300" s="6" t="str">
        <f>IF(Таблица5[[#This Row],[номер]]="","",INDEX([1]!Таблица7[дата],MATCH([1]постпродажное_обслуживание!$D300,[1]!Таблица7[номер],0)))</f>
        <v/>
      </c>
      <c r="F300" s="6" t="str">
        <f>IF(Таблица5[[#This Row],[дата]]="","",INDEX([1]!Таблица7[покупатель],MATCH([1]постпродажное_обслуживание!D300,[1]!Таблица7[номер],0)))</f>
        <v/>
      </c>
      <c r="G300" s="6" t="str">
        <f>IF(Таблица5[[#This Row],[покупатель]]="","",INDEX([1]!Таблица7[объект],MATCH([1]постпродажное_обслуживание!$D300,[1]!Таблица7[номер],0)))</f>
        <v/>
      </c>
      <c r="H300" s="6" t="str">
        <f>IF(Таблица5[[#This Row],[номер]]="","",INDEX([1]!Таблица7[стр. №],MATCH(Таблица5[[#This Row],[номер]],[1]!Таблица7[номер],0)))</f>
        <v/>
      </c>
      <c r="I300" s="7" t="str">
        <f>IF(Таблица5[[#This Row],[номер]]="","",INDEX([1]!Таблица7[кв],MATCH([1]постпродажное_обслуживание!$D300,[1]!Таблица7[номер],0)))</f>
        <v/>
      </c>
      <c r="J300" s="6" t="str">
        <f>IF(Таблица5[[#This Row],[квартира]]="","",INDEX([1]!Таблица7[планируемая дата исполения],MATCH([1]постпродажное_обслуживание!$D300,[1]!Таблица7[номер],0)))</f>
        <v/>
      </c>
      <c r="K300" s="6" t="str">
        <f>IF(Таблица5[[#This Row],[срок ответ]]="","",INDEX([1]!Таблица7[тек. просрочка],MATCH([1]постпродажное_обслуживание!$D300,[1]!Таблица7[номер],0)))</f>
        <v/>
      </c>
      <c r="L300" s="7"/>
      <c r="P300" s="11"/>
      <c r="Q300" s="11"/>
    </row>
    <row r="301" spans="1:17" x14ac:dyDescent="0.25">
      <c r="J301" t="s">
        <v>19</v>
      </c>
    </row>
  </sheetData>
  <sheetProtection insertColumns="0" insertRows="0" deleteColumns="0" deleteRows="0"/>
  <protectedRanges>
    <protectedRange sqref="Q214 P3:Q198 Q199:Q203 Q205:Q206 Q208 Q210:Q211" name="зап_поле_ппо"/>
    <protectedRange algorithmName="SHA-512" hashValue="70fbOIvZWjjFrhEHABOUawBqHLV8qnzXUXftZr/k5AbDMkaq/TTyp66FVCiMQWS9adrBIBrq+NZFqVKMzwGpTw==" saltValue="EAiQzUlq8Lj793+6UNm5RA==" spinCount="100000" sqref="C3:K3 K200 C4:C198 E4:K198 D4:D300" name="раб_поле_ппо"/>
  </protectedRanges>
  <conditionalFormatting sqref="C3">
    <cfRule type="containsText" dxfId="10" priority="11" operator="containsText" text="Перевыставлено">
      <formula>NOT(ISERROR(SEARCH("Перевыставлено",C3)))</formula>
    </cfRule>
    <cfRule type="containsText" dxfId="9" priority="12" operator="containsText" text="устранение замечаний 3-е Л.">
      <formula>NOT(ISERROR(SEARCH("устранение замечаний 3-е Л.",C3)))</formula>
    </cfRule>
    <cfRule type="containsText" dxfId="8" priority="13" operator="containsText" text="уведомление ГП (ОСЗ)">
      <formula>NOT(ISERROR(SEARCH("уведомление ГП (ОСЗ)",C3)))</formula>
    </cfRule>
    <cfRule type="cellIs" priority="14" operator="notEqual">
      <formula>0</formula>
    </cfRule>
    <cfRule type="containsText" dxfId="7" priority="15" operator="containsText" text="выполнено">
      <formula>NOT(ISERROR(SEARCH("выполнено",C3)))</formula>
    </cfRule>
  </conditionalFormatting>
  <conditionalFormatting sqref="C4:C124">
    <cfRule type="containsText" dxfId="6" priority="6" operator="containsText" text="Перевыставлено">
      <formula>NOT(ISERROR(SEARCH("Перевыставлено",C4)))</formula>
    </cfRule>
    <cfRule type="containsText" dxfId="5" priority="7" operator="containsText" text="устранение замечаний 3-е Л.">
      <formula>NOT(ISERROR(SEARCH("устранение замечаний 3-е Л.",C4)))</formula>
    </cfRule>
    <cfRule type="cellIs" priority="9" operator="notEqual">
      <formula>0</formula>
    </cfRule>
    <cfRule type="containsText" dxfId="4" priority="10" operator="containsText" text="выполнено">
      <formula>NOT(ISERROR(SEARCH("выполнено",C4)))</formula>
    </cfRule>
  </conditionalFormatting>
  <conditionalFormatting sqref="C125:C198">
    <cfRule type="containsText" dxfId="3" priority="1" operator="containsText" text="Перевыставлено">
      <formula>NOT(ISERROR(SEARCH("Перевыставлено",C125)))</formula>
    </cfRule>
    <cfRule type="containsText" dxfId="2" priority="2" operator="containsText" text="устранение замечаний 3-е Л.">
      <formula>NOT(ISERROR(SEARCH("устранение замечаний 3-е Л.",C125)))</formula>
    </cfRule>
    <cfRule type="cellIs" priority="3" operator="notEqual">
      <formula>0</formula>
    </cfRule>
    <cfRule type="containsText" dxfId="1" priority="4" operator="containsText" text="выполнено">
      <formula>NOT(ISERROR(SEARCH("выполнено",C125)))</formula>
    </cfRule>
  </conditionalFormatting>
  <dataValidations count="1">
    <dataValidation type="list" allowBlank="1" showInputMessage="1" showErrorMessage="1" sqref="L3:O300">
      <formula1>Вид_устранения</formula1>
    </dataValidation>
  </dataValidations>
  <hyperlinks>
    <hyperlink ref="P4" r:id="rId1" display="стр. 18\156\Я-02-672 от 11.11.16 (ответ).pdf"/>
    <hyperlink ref="P5" r:id="rId2" display="стр. 18\162\Я-02-638 от 07.11.16 (ответ).pdf"/>
    <hyperlink ref="P6" r:id="rId3" display="стр. 18\167\Я-02-631 от 03.11.16 ( о назначении комиссии).pdf"/>
    <hyperlink ref="P7" r:id="rId4" display="стр. 18\179\Я-02-638 от 07.11.16 (ответ).pdf"/>
    <hyperlink ref="P8" r:id="rId5" display="стр. 18\187\Я-02-672 от 11.11.16 (ответ).pdf"/>
    <hyperlink ref="P10" r:id="rId6" display="стр. 18\251\Я-02-672 от 11.11.16 (ответ).pdf"/>
    <hyperlink ref="P11" r:id="rId7" display="стр. 18\253\Я-02-672 от 11.11.16 (Ответ).pdf"/>
    <hyperlink ref="P15" r:id="rId8" display="стр. 18\319\Я-02-672 от 11.11.16.pdf"/>
    <hyperlink ref="P18" r:id="rId9" display="стр. 18\57\Я-02-678 от 14.11.16.pdf"/>
    <hyperlink ref="P20" r:id="rId10" display="стр. 12\158\Я-02-675 от 11 11 16.pdf"/>
    <hyperlink ref="P22" r:id="rId11" display="стр. 12\345\Я-02-704 от 17 11 16.pdf"/>
    <hyperlink ref="P36" r:id="rId12" display="стр. 18\161\Я-02-740 от 24.11.16.pdf"/>
    <hyperlink ref="P31" r:id="rId13" display="стр. 18\94\Я-02-740 от 24.11.16.pdf"/>
    <hyperlink ref="P30" r:id="rId14" display="стр. 18\9\Я-02-740 от 24.11.16 (1).pdf"/>
    <hyperlink ref="P28" r:id="rId15" display="стр. 18\88\Я-02-740 от 24.11.16 (1).pdf"/>
    <hyperlink ref="P29" r:id="rId16" display="стр. 18\328\Я-02-740 от 24.11.16.pdf"/>
    <hyperlink ref="P25" r:id="rId17" display="стр. 18\50\Я-02-747 от 29 11 16.pdf"/>
    <hyperlink ref="P44" r:id="rId18" display="стр. 18\127\Я-02-753 от 30.11.16 (1).pdf"/>
    <hyperlink ref="P49" r:id="rId19" display="стр. 18\160\Я-02-753 от 30.11.16.pdf"/>
    <hyperlink ref="P54" r:id="rId20" display="стр. 12\353\Я-02-760 от 01.12.16 (1).pdf"/>
    <hyperlink ref="P51" r:id="rId21" display="стр. 18\208\Я-02-761 от 02.12.16.pdf"/>
    <hyperlink ref="P56" r:id="rId22" display="стр. 18\115\Я-02-761 от 02.12.16.pdf"/>
    <hyperlink ref="P57" r:id="rId23" display="стр. 18\213\Я-02-761 от 02.12.16.pdf"/>
    <hyperlink ref="P58" r:id="rId24" display="стр. 18\28\Я-02-761 от 02.12.16.pdf"/>
    <hyperlink ref="P59" r:id="rId25" display="стр. 18\40\Я-02-761 от 02.12.16.pdf"/>
    <hyperlink ref="P62" r:id="rId26" display="стр.13\19\Я-02-770 от 05.12.16 (1).pdf"/>
    <hyperlink ref="P66" r:id="rId27" display="стр. 18\322\Я-02-779 от 08 12 16.pdf"/>
    <hyperlink ref="P67" r:id="rId28" display="стр. 18\69\Я-02-779 от 08 12 16.pdf"/>
    <hyperlink ref="P68" r:id="rId29" display="стр. 18\82\Я-02-779 от 08 12 16.pdf"/>
    <hyperlink ref="P64" r:id="rId30" display="стр. 14\129\Я-02-782 от 12 12 16.pdf"/>
    <hyperlink ref="P70" r:id="rId31" display="стр. 14\72\Я-02-782 от 12 12 16.pdf"/>
    <hyperlink ref="P72" r:id="rId32" display="стр. 12\97\Я-02-786 от 15.12.16.pdf"/>
    <hyperlink ref="P73" r:id="rId33" display="стр. 12\341\Я-02-786 от 15.12.16 (1).pdf"/>
    <hyperlink ref="P74" r:id="rId34" display="стр. 12\215\Я-02-786 от 15.12.16.pdf"/>
    <hyperlink ref="P76" r:id="rId35" display="стр. 18\322\Я-02-787 от 15.12.16.pdf"/>
    <hyperlink ref="P77" r:id="rId36" display="стр. 18\280\Я-02-787 от 15.12.16 (1).pdf"/>
    <hyperlink ref="P79" r:id="rId37" display="стр. 18\263\Я-02-787 от 15.12.16.pdf"/>
    <hyperlink ref="P80" r:id="rId38" display="стр. 18\6\Я-02-787 от 15.12.16.pdf"/>
    <hyperlink ref="P81" r:id="rId39" display="стр. 18\293\Я-02-787 от 15.12.16.pdf"/>
    <hyperlink ref="P9" r:id="rId40" display="стр. 18\251\Я-02-672 от 11.11.16 (ответ).pdf"/>
    <hyperlink ref="P65" r:id="rId41" display="стр. 18\322\Я-02-779 от 08 12 16.pdf"/>
    <hyperlink ref="P53" r:id="rId42" display="стр. 12\353\Я-02-760 от 01.12.16 (1).pdf"/>
    <hyperlink ref="P14" r:id="rId43" display="стр. 18\319\Я-02-672 от 11.11.16.pdf"/>
    <hyperlink ref="P17" r:id="rId44" display="стр. 18\57\Я-02-678 от 14.11.16.pdf"/>
    <hyperlink ref="P19" r:id="rId45" display="стр. 12\158\Я-02-675 от 11 11 16.pdf"/>
    <hyperlink ref="P21" r:id="rId46" display="стр. 12\345\Я-02-704 от 17 11 16.pdf"/>
    <hyperlink ref="P23" r:id="rId47" display="стр. 12\62\Я-02-675 от 11 11 16.pdf"/>
    <hyperlink ref="P24" r:id="rId48" display="стр. 18\50\Я-02-708 от 18.11.16.pdf"/>
    <hyperlink ref="P26" r:id="rId49" display="Стр. 15а\41\Я-02-739 от 24.11.16 (1).pdf"/>
    <hyperlink ref="P27" r:id="rId50" display="стр. 18\88\Я-02-740 от 24.11.16 (1).pdf"/>
    <hyperlink ref="P32" r:id="rId51" display="стр. 12\285\Я-02-739 от 24.11.16 (1).pdf"/>
    <hyperlink ref="P33" r:id="rId52" display="стр. 18\68\Я-02-740 от 24.11.16 (1).pdf"/>
    <hyperlink ref="P34" r:id="rId53" display="стр. 12\346\Я-02-739 от 24.11.16.pdf"/>
    <hyperlink ref="P35" r:id="rId54" display="стр. 18\161\Я-02-740 от 24.11.16.pdf"/>
    <hyperlink ref="P37" r:id="rId55" display="стр.13\68\Я-02-741 от 24.11.16 (1).pdf"/>
    <hyperlink ref="P38" r:id="rId56" display="стр. 12\76\Я-02-675 от 11 11 16.pdf"/>
    <hyperlink ref="P39" r:id="rId57" display="стр.13\8\Я-02-741 от 24.11.16.pdf"/>
    <hyperlink ref="P41" r:id="rId58" display="стр. 18\307\Я-02-753 от 30.11.16.pdf"/>
    <hyperlink ref="P42" r:id="rId59" display="стр. 14\59\Я-02-757 от 01.12.16.pdf"/>
    <hyperlink ref="P43" r:id="rId60" display="стр. 18\127\Я-02-753 от 30.11.16 (1).pdf"/>
    <hyperlink ref="P45" r:id="rId61" display="стр. 14\214\Я-02-757 от 01.12.16 (1).pdf"/>
    <hyperlink ref="P46" r:id="rId62" display="стр. 18\23\Я-02-753 от 30.11.16 (1).pdf"/>
    <hyperlink ref="P47" r:id="rId63" display="стр. 12\76\Я-02-757 от 01.12.16.pdf"/>
    <hyperlink ref="P48" r:id="rId64" display="стр. 18\160\Я-02-753 от 30.11.16.pdf"/>
    <hyperlink ref="P50" r:id="rId65" display="стр. 18\208\Я-02-761 от 02.12.16.pdf"/>
    <hyperlink ref="C52" r:id="rId66" display="стр.13\11\Я-02-770 от 05.12.16.pdf"/>
    <hyperlink ref="P52" r:id="rId67" display="стр.13\11\Я-02-770 от 05.12.16.pdf"/>
    <hyperlink ref="P55" r:id="rId68" display="стр. 18\115\Я-02-761 от 02.12.16.pdf"/>
    <hyperlink ref="P61" r:id="rId69" display="стр.13\19\Я-02-770 от 05.12.16 (1).pdf"/>
    <hyperlink ref="P63" r:id="rId70" display="стр. 14\129\Я-02-782 от 12 12 16.pdf"/>
    <hyperlink ref="P69" r:id="rId71" display="стр. 14\72\Я-02-782 от 12 12 16.pdf"/>
    <hyperlink ref="P71" r:id="rId72" display="стр. 12\97\Я-02-786 от 15.12.16.pdf"/>
    <hyperlink ref="P75" r:id="rId73" display="стр. 18\322\Я-02-787 от 15.12.16.pdf"/>
    <hyperlink ref="P78" r:id="rId74" display="стр. 18\263\Я-02-787 от 15.12.16.pdf"/>
    <hyperlink ref="P84" r:id="rId75" display="стр. 18\344\Я-02-800 от 22.12.16 (1).pdf"/>
    <hyperlink ref="P86" r:id="rId76" display="стр. 18\314\Я-02-800 от 22.12.16.pdf"/>
    <hyperlink ref="P87" r:id="rId77" display="стр. 18\167\Я-02-800 от 22.12.16 (1).pdf"/>
    <hyperlink ref="P89" r:id="rId78" display="стр. 18\11\Я-02-800 от 22.12.16.pdf"/>
    <hyperlink ref="P90" r:id="rId79" display="стр. 18\138\Я-02-800 от 22.12.16 (1).pdf"/>
    <hyperlink ref="P92" r:id="rId80" display="стр. 18\341\Я-02-800 от 22.12.16.pdf"/>
    <hyperlink ref="P83" r:id="rId81" display="стр. 18\152\Я-02-800 от 22.12.16.pdf"/>
    <hyperlink ref="P82" r:id="rId82" display="Стр. 22\48\Я-02-804 от 22.12.16.pdf"/>
    <hyperlink ref="P88" r:id="rId83" display="стр. 12\125\Я-01-986 от 19.12.16.pdf"/>
    <hyperlink ref="P91" r:id="rId84" display="стр. 12\218\Я-02-804 от 22.12.16.pdf"/>
    <hyperlink ref="P94" r:id="rId85" display="стр. 12\125\Я-02-804 от 22.12.16 (1).pdf"/>
    <hyperlink ref="P96" r:id="rId86" display="Стр. 22\48\Я-02-804 от 22.12.16.pdf"/>
    <hyperlink ref="P98" r:id="rId87" display="стр. 14\222\Я-02-804 от 22.12.16 (1).pdf"/>
    <hyperlink ref="P100" r:id="rId88" display="стр. 12\294\Я-02-804 от 22.12.16.pdf"/>
    <hyperlink ref="P60" r:id="rId89" display="Стр. 22\225\Я-02-782 от 12 12 16.pdf"/>
    <hyperlink ref="P95" r:id="rId90" display="стр. 18\179\Я-02-814 от 23 12 16.pdf"/>
    <hyperlink ref="P93" r:id="rId91" display="стр. 18\94\Я-02-814 от 23 12 16.pdf"/>
    <hyperlink ref="P97" r:id="rId92" display="стр. 18\152\Я-02-814 от 23 12 16.pdf"/>
    <hyperlink ref="P99" r:id="rId93" display="стр. 18\257\Я-02-814 от 23 12 16.pdf"/>
    <hyperlink ref="P85" r:id="rId94" display="стр.13\13\Я-02-815 от 23 12 16.pdf"/>
    <hyperlink ref="P101" r:id="rId95" display="стр. 18\344\Я-02-819 от 29.12.16.pdf"/>
    <hyperlink ref="P102" r:id="rId96" display="стр. 18\284\Я-02-819 от 29.12.16 (1).pdf"/>
    <hyperlink ref="P103" r:id="rId97" display="стр. 18\82\Я-02-819 от 29.12.16.pdf"/>
    <hyperlink ref="P104" r:id="rId98" display="стр. 18\77\Я-02-819 от 29.12.16 (1).pdf"/>
    <hyperlink ref="P105" r:id="rId99" display="стр. 18\107\Я-02-819 от 29.12.16.pdf"/>
    <hyperlink ref="P106" r:id="rId100" display="стр. 18\341\Я-02-819 от 29.12.16 (1).pdf"/>
    <hyperlink ref="P108" r:id="rId101" display="стр. 18\134\Я-02-10 от 13.01.17.pdf"/>
    <hyperlink ref="P109" r:id="rId102" display="стр. 18\115\Я-02-10 от 13.01.17.pdf"/>
    <hyperlink ref="P110" r:id="rId103" display="стр. 18\338\Я-02-10 от 13.01.17.pdf"/>
    <hyperlink ref="P111" r:id="rId104" display="стр. 18\342\Я-02-10 от 13.01.17.pdf"/>
    <hyperlink ref="P112" r:id="rId105" display="стр. 18\122\Я-02-10 от 13.01.17.pdf"/>
    <hyperlink ref="P113" r:id="rId106" display="стр. 18\322\Я-02-10 от 13.01.17.pdf"/>
    <hyperlink ref="P114" r:id="rId107" display="стр. 18\290\Я-02-10 от 13.01.17.pdf"/>
    <hyperlink ref="P115" r:id="rId108" display="стр. 18\172\Я-02-10 от 13.01.17.pdf"/>
    <hyperlink ref="P119" r:id="rId109" display="стр. 18\305\Я-02-10 от 13.01.17.pdf"/>
    <hyperlink ref="P121" r:id="rId110" display="стр. 18\354\Я-02-10 от 13.01.17.pdf"/>
    <hyperlink ref="P124" r:id="rId111" display="стр. 18\3\Я-02-10 от 13.01.17.pdf"/>
    <hyperlink ref="P129" r:id="rId112" display="стр. 18\78\Я-02-10 от 13.01.17.pdf"/>
    <hyperlink ref="P130" r:id="rId113" display="стр. 18\235\Я-02-10 от 13.01.17.pdf"/>
    <hyperlink ref="P134" r:id="rId114" display="стр. 18\127\Я-02-10 от 13.01.17.pdf"/>
    <hyperlink ref="P135" r:id="rId115" display="стр. 18\324\Я-02-10 от 13.01.17.pdf"/>
    <hyperlink ref="P136" r:id="rId116" display="стр. 18\323\Я-02-10 от 13.01.17.pdf"/>
    <hyperlink ref="P138" r:id="rId117" display="стр. 18\120\Я-02-10 от 13.01.17.pdf"/>
    <hyperlink ref="P141" r:id="rId118" display="стр. 18\286\Я-02-10 от 13.01.17.pdf"/>
    <hyperlink ref="P142" r:id="rId119" display="стр. 18\147\Я-02-10 от 13.01.17.pdf"/>
    <hyperlink ref="P146" r:id="rId120" display="стр. 18\152\Я-02-10 от 13.01.17.pdf"/>
    <hyperlink ref="P150" r:id="rId121" display="стр. 18\188\Я-02-10 от 13.01.17.pdf"/>
    <hyperlink ref="P151" r:id="rId122" display="стр. 18\50\Я-02-10 от 13.01.17.pdf"/>
    <hyperlink ref="P155" r:id="rId123" display="стр. 18\187\Я-02-10 от 13.01.17.pdf"/>
    <hyperlink ref="P159" r:id="rId124" display="стр. 18\139\Я-02-38 от 26 01 17.pdf"/>
    <hyperlink ref="P162" r:id="rId125" display="стр. 18\45\Я-02-38 от 26 01 17.pdf"/>
    <hyperlink ref="P163" r:id="rId126" display="стр. 18\297\Я-02-38 от 26 01 17.pdf"/>
    <hyperlink ref="P173" r:id="rId127" display="стр. 18\132\Я-02-38 от 26 01 17.pdf"/>
    <hyperlink ref="P165" r:id="rId128" display="стр. 18\191\Я-02-38 от 26 01 17.pdf"/>
    <hyperlink ref="P166" r:id="rId129" display="стр. 18\85\Я-02-38 от 26 01 17.pdf"/>
    <hyperlink ref="P167" r:id="rId130" display="стр. 18\160\Я-02-38 от 26 01 17.pdf"/>
    <hyperlink ref="P168" r:id="rId131" display="стр. 18\279\Я-02-38 от 26 01 17.pdf"/>
    <hyperlink ref="P174" r:id="rId132" display="стр. 18\172\Я-02-38 от 26 01 17.pdf"/>
    <hyperlink ref="P175" r:id="rId133" display="стр. 18\262\Я-02-38 от 26 01 17.pdf"/>
    <hyperlink ref="P176" r:id="rId134" display="стр. 18\5\Я-02-38 от 26 01 17.pdf"/>
    <hyperlink ref="P177" r:id="rId135" display="стр. 18\254\Я-02-38 от 26 01 17.pdf"/>
    <hyperlink ref="P178" r:id="rId136" display="стр. 18\26\Я-02-38 от 26 01 17.pdf"/>
    <hyperlink ref="P179" r:id="rId137" display="стр. 18\72\Я-02-38 от 26 01 17.pdf"/>
    <hyperlink ref="P182" r:id="rId138" display="стр. 18\299\Я-02-38 от 26 01 17.pdf"/>
    <hyperlink ref="P183" r:id="rId139" display="стр. 18\314\Я-02-38 от 26 01 17.pdf"/>
    <hyperlink ref="P185" r:id="rId140" display="стр. 18\185\Я-02-38 от 26 01 17.pdf"/>
    <hyperlink ref="P186" r:id="rId141" display="стр. 18\135\Я-02-38 от 26 01 17.pdf"/>
    <hyperlink ref="P188" r:id="rId142" display="стр. 18\108\Я-02-38 от 26 01 17.pdf"/>
    <hyperlink ref="P190" r:id="rId143" display="стр. 18\279\Я-02-38 от 26 01 17.pdf"/>
    <hyperlink ref="P191" r:id="rId144" display="стр. 18\нежелое помещение\Я-02-38 от 26 01 17.pdf"/>
    <hyperlink ref="P192" r:id="rId145" display="стр. 18\333\Я-02-38 от 26 01 17.pdf"/>
    <hyperlink ref="P107" r:id="rId146" display="стр. 14\312\Я-02-15 от 13.01.17.pdf"/>
    <hyperlink ref="P116" r:id="rId147" display="стр. 12\37\Я-02-15 от 13.01.17.pdf"/>
    <hyperlink ref="P117" r:id="rId148" display="стр. 14\226\Я-02-15 от 13.01.17.pdf"/>
    <hyperlink ref="P118" r:id="rId149" display="Стр. 22\65\Я-02-15 от 13.01.17.pdf"/>
    <hyperlink ref="P120" r:id="rId150" display="стр. 14\218\Я-02-15 от 13.01.17.pdf"/>
    <hyperlink ref="P122" r:id="rId151" display="стр. 12\72\Я-02-15 от 13.01.17.pdf"/>
    <hyperlink ref="P123" r:id="rId152" display="стр. 12\226\Я-02-15 от 13.01.17.pdf"/>
    <hyperlink ref="P126" r:id="rId153" display="стр. 12\181\Я-02-15 от 13.01.17.pdf"/>
    <hyperlink ref="P127" r:id="rId154" display="стр. 14\158\Я-02-15 от 13.01.17.pdf"/>
    <hyperlink ref="P128" r:id="rId155" display="Стр. 22\88\Я-02-15 от 13.01.17.pdf"/>
    <hyperlink ref="P131" r:id="rId156" display="стр. 14\308\Я-02-15 от 13.01.17.pdf"/>
    <hyperlink ref="P132" r:id="rId157" display="Стр. 22\48\Я-02-15 от 13.01.17.pdf"/>
    <hyperlink ref="P133" r:id="rId158" display="Стр. 22\31\Я-02-15 от 13.01.17.pdf"/>
    <hyperlink ref="P139" r:id="rId159" display="Стр. 22\225\Я-02-15 от 13.01.17.pdf"/>
    <hyperlink ref="P140" r:id="rId160" display="стр. 12\259\Я-02-15 от 13.01.17.pdf"/>
    <hyperlink ref="P143" r:id="rId161" display="стр. 14\40\Я-02-15 от 13.01.17.pdf"/>
    <hyperlink ref="P144" r:id="rId162" display="Стр. 22\86\Я-02-15 от 13.01.17.pdf"/>
    <hyperlink ref="P147" r:id="rId163" display="стр. 12\92\Я-02-15 от 13.01.17.pdf"/>
    <hyperlink ref="P148" r:id="rId164" display="стр. 12\92\Я-02-15 от 13.01.17.pdf"/>
    <hyperlink ref="P152" r:id="rId165" display="Стр. 15а\20\Я-02-15 от 13.01.17.pdf"/>
    <hyperlink ref="P153" r:id="rId166" display="стр. 12\135\Я-02-15 от 13.01.17.pdf"/>
    <hyperlink ref="P154" r:id="rId167" display="Стр. 15а\65\Я-02-15 от 13.01.17.pdf"/>
    <hyperlink ref="P156" r:id="rId168" display="стр. 12\182\Я-02-15 от 13.01.17.pdf"/>
    <hyperlink ref="P137" r:id="rId169" display="стр.13\22\Я-02-12 от 13.01.17.pdf"/>
    <hyperlink ref="P145" r:id="rId170" display="стр.13\95\Я-02-12 от 13.01.17.pdf"/>
    <hyperlink ref="P149" r:id="rId171" display="стр.13\8\Я-02-12 от 13.01.17.pdf"/>
    <hyperlink ref="P157" r:id="rId172" display="стр. 18\7\Я-02-38 от 26 01 17.pdf"/>
    <hyperlink ref="P160" r:id="rId173" display="стр. 12\128\Я-02-48 от 31 01 17 (002).pdf"/>
    <hyperlink ref="P161" r:id="rId174" display="стр. 12\189\Я-02-48 от 31 01 17 (002).pdf"/>
    <hyperlink ref="P169" r:id="rId175" display="стр. 12\160\Я-02-48 от 31 01 17 (002).pdf"/>
    <hyperlink ref="P170" r:id="rId176" display="стр. 12\80\Я-02-48 от 31 01 17 (002).pdf"/>
    <hyperlink ref="P171" r:id="rId177" display="стр. 12\110\Я-02-48 от 31 01 17 (002).pdf"/>
    <hyperlink ref="P172" r:id="rId178" display="стр. 12\272\Я-02-48 от 31 01 17 (002).pdf"/>
    <hyperlink ref="P180" r:id="rId179" display="стр. 12\180\Я-02-48 от 31 01 17 (002).pdf"/>
    <hyperlink ref="P181" r:id="rId180" display="стр. 12\офис 8\Я-02-48 от 31 01 17 (002).pdf"/>
    <hyperlink ref="P184" r:id="rId181" display="стр. 15\141\Я-02-48 от 31 01 17 (002).pdf"/>
    <hyperlink ref="P189" r:id="rId182" display="стр. 14\222\Я-02-48 от 31 01 17 (002).pdf"/>
    <hyperlink ref="P194" r:id="rId183" display="стр. 18\60\Я-02-62 от 07 02 17.pdf"/>
    <hyperlink ref="P195" r:id="rId184" display="стр. 18\189\Я-02-62 от 07 02 17.pdf"/>
    <hyperlink ref="P197" r:id="rId185" display="стр. 12\228\Я-02-48 от 31 01 17 (002).pdf"/>
    <hyperlink ref="P196" r:id="rId186" display="стр. 18\149\Я-02-62 от 07 02 17.pdf"/>
    <hyperlink ref="P200" r:id="rId187" display="стр. 12\285\Я-02-48 от 31 01 17 (002).pdf"/>
    <hyperlink ref="P199" r:id="rId188" display="стр. 18\186\Я-02-62 от 07 02 17.pdf"/>
    <hyperlink ref="P202" r:id="rId189" display="Стр. 15а\22\Я-02-48 от 31 01 17 (002).pdf"/>
    <hyperlink ref="P201" r:id="rId190" display="стр. 18\219\Я-02-62 от 07 02 17.pdf"/>
    <hyperlink ref="P193" r:id="rId191" display="стр. 18\333\Я-02-38 от 26 01 17.pdf"/>
    <hyperlink ref="P203" r:id="rId192" display="стр. 18\330\Я-02-62 от 07 02 17.pdf"/>
    <hyperlink ref="P205" r:id="rId193" display="стр. 18\242\Я-02-62 от 07 02 17.pdf"/>
    <hyperlink ref="P206" r:id="rId194" display="стр. 18\302\Я-02-62 от 07 02 17.pdf"/>
    <hyperlink ref="P208" r:id="rId195" display="стр. 18\115\Я-02-62 от 07 02 17.pdf"/>
    <hyperlink ref="P210" r:id="rId196" display="стр. 18\238\Я-02-62 от 07 02 17.pdf"/>
    <hyperlink ref="P211" r:id="rId197" display="стр. 18\156\Я-02-62 от 07 02 17.pdf"/>
    <hyperlink ref="P214" r:id="rId198" display="стр. 18\16\Я-02-62 от 07 02 17.pdf"/>
    <hyperlink ref="P216" r:id="rId199" display="03.02.17"/>
    <hyperlink ref="P204" r:id="rId200" display="стр. 12\228\Я-02-77 от 13 02 17.pdf"/>
    <hyperlink ref="P207" r:id="rId201" display="Стр. 22\88\Я-02-77 от 13 02 17.pdf"/>
    <hyperlink ref="P213" r:id="rId202" display="стр. 14\190\Я-02-77 от 13 02 17.pdf"/>
    <hyperlink ref="P217" r:id="rId203" display="стр. 12\218\Я-02-77 от 13 02 17.pdf"/>
    <hyperlink ref="P221" r:id="rId204" display="стр. 12\258\Я-02-77 от 13 02 17.pdf"/>
    <hyperlink ref="P218" r:id="rId205" display="Стр. 15а\88\Я-02-77 от 13 02 17.pdf"/>
    <hyperlink ref="P222" r:id="rId206" display="стр. 12\190\Я-02-77 от 13 02 17.pdf"/>
    <hyperlink ref="P226" r:id="rId207" display="стр. 12\263\Я-02-77 от 13 02 17.pdf"/>
    <hyperlink ref="P227" r:id="rId208" display="стр. 12\357\Я-02-77 от 13 02 17.pdf"/>
    <hyperlink ref="P228" r:id="rId209" display="стр. 12\101\Я-02-77 от 13 02 17.pdf"/>
  </hyperlinks>
  <pageMargins left="0.7" right="0.7" top="0.75" bottom="0.75" header="0.3" footer="0.3"/>
  <pageSetup paperSize="9" orientation="portrait" r:id="rId210"/>
  <tableParts count="1">
    <tablePart r:id="rId21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text="уведомление ГП (ОСЗ)" id="{EAFFB61C-B69C-42D9-B757-30E3384DC2D3}">
            <xm:f>NOT(ISERROR(SEARCH("уведомление ГП (ОСЗ)",'W:\ПСП ЭКСПРЕСС\New folder\[Претензионная работа.xlsx]Реестр_претензий'!#REF!)))</xm:f>
            <x14:dxf>
              <fill>
                <patternFill>
                  <bgColor rgb="FFFFFF00"/>
                </patternFill>
              </fill>
            </x14:dxf>
          </x14:cfRule>
          <xm:sqref>C4:C198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постпродажное_обслуживание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Андронова Мария</dc:creator>
  <cp:lastModifiedBy>Андронова Мария</cp:lastModifiedBy>
  <dcterms:created xsi:type="dcterms:W3CDTF">2017-02-20T12:22:19Z</dcterms:created>
  <dcterms:modified xsi:type="dcterms:W3CDTF">2017-02-20T12:24:17Z</dcterms:modified>
</cp:coreProperties>
</file>