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Список сотр." sheetId="2" r:id="rId2"/>
  </sheets>
  <definedNames>
    <definedName name="d_1">OFFSET(o_1,,-1)</definedName>
    <definedName name="d_2">OFFSET(o_1,,2)</definedName>
    <definedName name="d_3">OFFSET(o_1,,5)</definedName>
    <definedName name="d_4">OFFSET(o_1,,8)</definedName>
    <definedName name="o_1">Лист1!$D$2:INDEX(Лист1!$D$2:$D$99,MATCH(99,Лист1!$A$1:$A$99))</definedName>
    <definedName name="o_2">OFFSET(o_1,,3)</definedName>
    <definedName name="o_3">OFFSET(o_1,,6)</definedName>
    <definedName name="o_4">OFFSET(o_1,,9)</definedName>
    <definedName name="spisok">'Список сотр.'!$A$2:INDEX('Список сотр.'!$A$2:$A$51,MATCH(REPT("я",255),'Список сотр.'!$A$2:$A$51,1))</definedName>
    <definedName name="U_1">OFFSET(o_1,,-2)</definedName>
    <definedName name="U_2">OFFSET(o_1,,1)</definedName>
    <definedName name="U_3">OFFSET(o_1,,4)</definedName>
    <definedName name="U_4">OFFSET(o_1,,7)</definedName>
    <definedName name="В_бюджет" localSheetId="1">'Список сотр.'!$A$5</definedName>
  </definedNames>
  <calcPr calcId="144525"/>
</workbook>
</file>

<file path=xl/calcChain.xml><?xml version="1.0" encoding="utf-8"?>
<calcChain xmlns="http://schemas.openxmlformats.org/spreadsheetml/2006/main">
  <c r="R2" i="1" l="1" a="1"/>
  <c r="R2" i="1" s="1"/>
  <c r="S2" i="1" a="1"/>
  <c r="S2" i="1" s="1"/>
  <c r="Q2" i="1" a="1"/>
  <c r="Q2" i="1" s="1"/>
  <c r="P3" i="1" l="1"/>
  <c r="Q3" i="1" l="1" a="1"/>
  <c r="Q3" i="1" s="1"/>
  <c r="R3" i="1" a="1"/>
  <c r="R3" i="1" s="1"/>
  <c r="S3" i="1" a="1"/>
  <c r="S3" i="1" s="1"/>
  <c r="P4" i="1"/>
  <c r="S4" i="1" l="1" a="1"/>
  <c r="S4" i="1" s="1"/>
  <c r="Q4" i="1" a="1"/>
  <c r="Q4" i="1" s="1"/>
  <c r="R4" i="1" a="1"/>
  <c r="R4" i="1" s="1"/>
  <c r="P5" i="1"/>
  <c r="Q5" i="1" l="1" a="1"/>
  <c r="Q5" i="1" s="1"/>
  <c r="R5" i="1" a="1"/>
  <c r="R5" i="1" s="1"/>
  <c r="S5" i="1" a="1"/>
  <c r="S5" i="1" s="1"/>
  <c r="P6" i="1"/>
  <c r="S6" i="1" l="1" a="1"/>
  <c r="S6" i="1" s="1"/>
  <c r="Q6" i="1" a="1"/>
  <c r="Q6" i="1" s="1"/>
  <c r="R6" i="1" a="1"/>
  <c r="R6" i="1" s="1"/>
  <c r="P7" i="1"/>
  <c r="R7" i="1" l="1" a="1"/>
  <c r="R7" i="1" s="1"/>
  <c r="R17" i="1" s="1"/>
  <c r="Q7" i="1" a="1"/>
  <c r="Q7" i="1" s="1"/>
  <c r="Q17" i="1" s="1"/>
  <c r="S7" i="1" a="1"/>
  <c r="S7" i="1" s="1"/>
  <c r="S17" i="1" s="1"/>
</calcChain>
</file>

<file path=xl/sharedStrings.xml><?xml version="1.0" encoding="utf-8"?>
<sst xmlns="http://schemas.openxmlformats.org/spreadsheetml/2006/main" count="51" uniqueCount="22">
  <si>
    <t>Клиент</t>
  </si>
  <si>
    <t>Неучтенка</t>
  </si>
  <si>
    <t>Контроль</t>
  </si>
  <si>
    <t>Юра</t>
  </si>
  <si>
    <t>Яна</t>
  </si>
  <si>
    <t>Я</t>
  </si>
  <si>
    <t>В бюджет</t>
  </si>
  <si>
    <t>ИТОГО</t>
  </si>
  <si>
    <t>Услуга 1</t>
  </si>
  <si>
    <t>Услуга 2</t>
  </si>
  <si>
    <t>Услуга 3</t>
  </si>
  <si>
    <t>Дата старта</t>
  </si>
  <si>
    <t>Ответственный</t>
  </si>
  <si>
    <t>Дата расчета</t>
  </si>
  <si>
    <t>Test</t>
  </si>
  <si>
    <t>Сумма</t>
  </si>
  <si>
    <t>Имя</t>
  </si>
  <si>
    <t>коэф. 1</t>
  </si>
  <si>
    <t>коэф. 2</t>
  </si>
  <si>
    <t>коэф. 3</t>
  </si>
  <si>
    <t>тест2</t>
  </si>
  <si>
    <t>Б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</si>
</sst>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.1"/>
      <color theme="1"/>
      <name val="Calibri"/>
      <family val="2"/>
      <charset val="204"/>
    </font>
    <font>
      <sz val="12.1"/>
      <color rgb="FF000000"/>
      <name val="Inconsolata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1" fillId="4" borderId="10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1" fillId="5" borderId="10" xfId="0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14" fontId="1" fillId="0" borderId="1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ashionstor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H20" sqref="H20"/>
    </sheetView>
  </sheetViews>
  <sheetFormatPr defaultRowHeight="15"/>
  <cols>
    <col min="3" max="3" width="10.140625" bestFit="1" customWidth="1"/>
    <col min="4" max="4" width="16.5703125" customWidth="1"/>
    <col min="5" max="7" width="13.5703125" customWidth="1"/>
    <col min="8" max="9" width="12.140625" customWidth="1"/>
    <col min="10" max="10" width="14.42578125" customWidth="1"/>
    <col min="11" max="13" width="13.140625" customWidth="1"/>
    <col min="16" max="16" width="10.140625" bestFit="1" customWidth="1"/>
    <col min="17" max="19" width="11.5703125" bestFit="1" customWidth="1"/>
  </cols>
  <sheetData>
    <row r="1" spans="1:21" ht="27" thickBot="1">
      <c r="A1" s="1" t="s">
        <v>0</v>
      </c>
      <c r="B1" s="2" t="s">
        <v>8</v>
      </c>
      <c r="C1" s="2" t="s">
        <v>11</v>
      </c>
      <c r="D1" s="2" t="s">
        <v>12</v>
      </c>
      <c r="E1" s="2" t="s">
        <v>9</v>
      </c>
      <c r="F1" s="2" t="s">
        <v>11</v>
      </c>
      <c r="G1" s="2" t="s">
        <v>12</v>
      </c>
      <c r="H1" s="2" t="s">
        <v>10</v>
      </c>
      <c r="I1" s="2" t="s">
        <v>11</v>
      </c>
      <c r="J1" s="2" t="s">
        <v>12</v>
      </c>
      <c r="K1" s="21" t="s">
        <v>1</v>
      </c>
      <c r="L1" s="2" t="s">
        <v>11</v>
      </c>
      <c r="M1" s="2" t="s">
        <v>12</v>
      </c>
      <c r="N1" s="24" t="s">
        <v>2</v>
      </c>
      <c r="O1" s="15"/>
      <c r="P1" s="17" t="s">
        <v>13</v>
      </c>
      <c r="Q1" s="17" t="s">
        <v>3</v>
      </c>
      <c r="R1" s="13" t="s">
        <v>4</v>
      </c>
      <c r="S1" s="10" t="s">
        <v>5</v>
      </c>
      <c r="T1" s="10" t="s">
        <v>6</v>
      </c>
      <c r="U1" s="10" t="s">
        <v>2</v>
      </c>
    </row>
    <row r="2" spans="1:21" ht="15.75" thickBot="1">
      <c r="A2" s="3">
        <v>1</v>
      </c>
      <c r="B2" s="4">
        <v>3990</v>
      </c>
      <c r="C2" s="27">
        <v>42767</v>
      </c>
      <c r="D2" s="4" t="s">
        <v>3</v>
      </c>
      <c r="E2" s="4">
        <v>10866</v>
      </c>
      <c r="F2" s="27">
        <v>42767</v>
      </c>
      <c r="G2" s="4" t="s">
        <v>4</v>
      </c>
      <c r="H2" s="4">
        <v>4000</v>
      </c>
      <c r="I2" s="27">
        <v>42765</v>
      </c>
      <c r="J2" s="4" t="s">
        <v>14</v>
      </c>
      <c r="K2" s="22">
        <v>5144</v>
      </c>
      <c r="L2" s="34">
        <v>42767</v>
      </c>
      <c r="M2" s="32" t="s">
        <v>14</v>
      </c>
      <c r="N2" s="25"/>
      <c r="O2" s="16"/>
      <c r="P2" s="31">
        <v>42771</v>
      </c>
      <c r="Q2" s="18">
        <f t="array" aca="1" ref="Q2" ca="1">SUM(IF(o_1=Q$1,VLOOKUP(Q$1,OFFSET(spisok,0,0,,5),2,0)*IF(($P2-d_1)&lt;39,IF(($P2-d_1)&lt;32,IF(($P2-d_1)&lt;7,($P2-d_1)*U_1/31,7*U_1/31),(31-($P2-d_1-7))*U_1/31),0),""),IF(o_2=Q$1,VLOOKUP(Q$1,OFFSET(spisok,0,0,,5),3,0)*IF(($P2-d_2)&lt;39,IF(($P2-d_2)&lt;32,IF(($P2-d_2)&lt;7,($P2-d_2)*U_2/31,7*U_2/31),(31-($P2-d_2-7))*U_2/31),0),0),IF(o_3=Q$1,VLOOKUP(Q$1,OFFSET(spisok,0,0,,5),4,0)*IF(($P2-d_3)&lt;39,IF(($P2-d_3)&lt;32,IF(($P2-d_3)&lt;7,($P2-d_3)*U_3/31,7*U_3/31),(31-($P2-d_3-7))*U_3/31),0),0),IF(o_4=Q$1,VLOOKUP(Q$1,OFFSET(spisok,0,0,,5),5,0)*IF(($P2-d_4)&lt;39,IF(($P2-d_4)&lt;32,IF(($P2-d_4)&lt;7,($P2-d_4)*U_4/31,7*U_4/31),(31-($P2-d_4-7))*U_4/31),0),""))</f>
        <v>1544.9032258064517</v>
      </c>
      <c r="R2" s="18">
        <f t="array" aca="1" ref="R2" ca="1">SUM(IF(o_1=R$1,VLOOKUP(R$1,OFFSET(spisok,0,0,,5),2,0)*IF(($P2-d_1)&lt;39,IF(($P2-d_1)&lt;32,IF(($P2-d_1)&lt;7,($P2-d_1)*U_1/31,7*U_1/31),(31-($P2-d_1-7))*U_1/31),0),""),IF(o_2=R$1,VLOOKUP(R$1,OFFSET(spisok,0,0,,5),3,0)*IF(($P2-d_2)&lt;39,IF(($P2-d_2)&lt;32,IF(($P2-d_2)&lt;7,($P2-d_2)*U_2/31,7*U_2/31),(31-($P2-d_2-7))*U_2/31),0),0),IF(o_3=R$1,VLOOKUP(R$1,OFFSET(spisok,0,0,,5),4,0)*IF(($P2-d_3)&lt;39,IF(($P2-d_3)&lt;32,IF(($P2-d_3)&lt;7,($P2-d_3)*U_3/31,7*U_3/31),(31-($P2-d_3-7))*U_3/31),0),0),IF(o_4=R$1,VLOOKUP(R$1,OFFSET(spisok,0,0,,5),5,0)*IF(($P2-d_4)&lt;39,IF(($P2-d_4)&lt;32,IF(($P2-d_4)&lt;7,($P2-d_4)*U_4/31,7*U_4/31),(31-($P2-d_4-7))*U_4/31),0),""))</f>
        <v>1073.4967741935484</v>
      </c>
      <c r="S2" s="18">
        <f t="array" aca="1" ref="S2" ca="1">SUM(IF(o_1=S$1,VLOOKUP(S$1,OFFSET(spisok,0,0,,5),2,0)*IF(($P2-d_1)&lt;39,IF(($P2-d_1)&lt;32,IF(($P2-d_1)&lt;7,($P2-d_1)*U_1/31,7*U_1/31),(31-($P2-d_1-7))*U_1/31),0),""),IF(o_2=S$1,VLOOKUP(S$1,OFFSET(spisok,0,0,,5),3,0)*IF(($P2-d_2)&lt;39,IF(($P2-d_2)&lt;32,IF(($P2-d_2)&lt;7,($P2-d_2)*U_2/31,7*U_2/31),(31-($P2-d_2-7))*U_2/31),0),0),IF(o_3=S$1,VLOOKUP(S$1,OFFSET(spisok,0,0,,5),4,0)*IF(($P2-d_3)&lt;39,IF(($P2-d_3)&lt;32,IF(($P2-d_3)&lt;7,($P2-d_3)*U_3/31,7*U_3/31),(31-($P2-d_3-7))*U_3/31),0),0),IF(o_4=S$1,VLOOKUP(S$1,OFFSET(spisok,0,0,,5),5,0)*IF(($P2-d_4)&lt;39,IF(($P2-d_4)&lt;32,IF(($P2-d_4)&lt;7,($P2-d_4)*U_4/31,7*U_4/31),(31-($P2-d_4-7))*U_4/31),0),""))</f>
        <v>0</v>
      </c>
      <c r="T2" s="11">
        <v>34305.199999999997</v>
      </c>
      <c r="U2" s="11">
        <v>76930</v>
      </c>
    </row>
    <row r="3" spans="1:21" ht="15.75" thickBot="1">
      <c r="A3" s="3">
        <v>2</v>
      </c>
      <c r="B3" s="4">
        <v>2990</v>
      </c>
      <c r="C3" s="27">
        <v>42767</v>
      </c>
      <c r="D3" s="4" t="s">
        <v>3</v>
      </c>
      <c r="E3" s="4">
        <v>0</v>
      </c>
      <c r="F3" s="27"/>
      <c r="G3" s="4"/>
      <c r="H3" s="4">
        <v>0</v>
      </c>
      <c r="I3" s="27"/>
      <c r="J3" s="4"/>
      <c r="K3" s="22">
        <v>0</v>
      </c>
      <c r="L3" s="32"/>
      <c r="M3" s="32"/>
      <c r="N3" s="25"/>
      <c r="O3" s="16"/>
      <c r="P3" s="29">
        <f>P2+7</f>
        <v>42778</v>
      </c>
      <c r="Q3" s="18">
        <f t="array" aca="1" ref="Q3" ca="1">SUM(IF(o_1=Q$1,VLOOKUP(Q$1,OFFSET(spisok,0,0,,5),2,0)*IF(($P3-d_1)&lt;39,IF(($P3-d_1)&lt;32,IF(($P3-d_1)&lt;7,($P3-d_1)*U_1/31,7*U_1/31),(31-($P3-d_1-7))*U_1/31),0),""),IF(o_2=Q$1,VLOOKUP(Q$1,OFFSET(spisok,0,0,,5),3,0)*IF(($P3-d_2)&lt;39,IF(($P3-d_2)&lt;32,IF(($P3-d_2)&lt;7,($P3-d_2)*U_2/31,7*U_2/31),(31-($P3-d_2-7))*U_2/31),0),0),IF(o_3=Q$1,VLOOKUP(Q$1,OFFSET(spisok,0,0,,5),4,0)*IF(($P3-d_3)&lt;39,IF(($P3-d_3)&lt;32,IF(($P3-d_3)&lt;7,($P3-d_3)*U_3/31,7*U_3/31),(31-($P3-d_3-7))*U_3/31),0),0),IF(o_4=Q$1,VLOOKUP(Q$1,OFFSET(spisok,0,0,,5),5,0)*IF(($P3-d_4)&lt;39,IF(($P3-d_4)&lt;32,IF(($P3-d_4)&lt;7,($P3-d_4)*U_4/31,7*U_4/31),(31-($P3-d_4-7))*U_4/31),0),""))</f>
        <v>2703.5806451612907</v>
      </c>
      <c r="R3" s="18">
        <f t="array" aca="1" ref="R3" ca="1">SUM(IF(o_1=R$1,VLOOKUP(R$1,OFFSET(spisok,0,0,,5),2,0)*IF(($P3-d_1)&lt;39,IF(($P3-d_1)&lt;32,IF(($P3-d_1)&lt;7,($P3-d_1)*U_1/31,7*U_1/31),(31-($P3-d_1-7))*U_1/31),0),""),IF(o_2=R$1,VLOOKUP(R$1,OFFSET(spisok,0,0,,5),3,0)*IF(($P3-d_2)&lt;39,IF(($P3-d_2)&lt;32,IF(($P3-d_2)&lt;7,($P3-d_2)*U_2/31,7*U_2/31),(31-($P3-d_2-7))*U_2/31),0),0),IF(o_3=R$1,VLOOKUP(R$1,OFFSET(spisok,0,0,,5),4,0)*IF(($P3-d_3)&lt;39,IF(($P3-d_3)&lt;32,IF(($P3-d_3)&lt;7,($P3-d_3)*U_3/31,7*U_3/31),(31-($P3-d_3-7))*U_3/31),0),0),IF(o_4=R$1,VLOOKUP(R$1,OFFSET(spisok,0,0,,5),5,0)*IF(($P3-d_4)&lt;39,IF(($P3-d_4)&lt;32,IF(($P3-d_4)&lt;7,($P3-d_4)*U_4/31,7*U_4/31),(31-($P3-d_4-7))*U_4/31),0),""))</f>
        <v>1878.6193548387096</v>
      </c>
      <c r="S3" s="18">
        <f t="array" aca="1" ref="S3" ca="1">SUM(IF(o_1=S$1,VLOOKUP(S$1,OFFSET(spisok,0,0,,5),2,0)*IF(($P3-d_1)&lt;39,IF(($P3-d_1)&lt;32,IF(($P3-d_1)&lt;7,($P3-d_1)*U_1/31,7*U_1/31),(31-($P3-d_1-7))*U_1/31),0),""),IF(o_2=S$1,VLOOKUP(S$1,OFFSET(spisok,0,0,,5),3,0)*IF(($P3-d_2)&lt;39,IF(($P3-d_2)&lt;32,IF(($P3-d_2)&lt;7,($P3-d_2)*U_2/31,7*U_2/31),(31-($P3-d_2-7))*U_2/31),0),0),IF(o_3=S$1,VLOOKUP(S$1,OFFSET(spisok,0,0,,5),4,0)*IF(($P3-d_3)&lt;39,IF(($P3-d_3)&lt;32,IF(($P3-d_3)&lt;7,($P3-d_3)*U_3/31,7*U_3/31),(31-($P3-d_3-7))*U_3/31),0),0),IF(o_4=S$1,VLOOKUP(S$1,OFFSET(spisok,0,0,,5),5,0)*IF(($P3-d_4)&lt;39,IF(($P3-d_4)&lt;32,IF(($P3-d_4)&lt;7,($P3-d_4)*U_4/31,7*U_4/31),(31-($P3-d_4-7))*U_4/31),0),""))</f>
        <v>0</v>
      </c>
      <c r="T3" s="12"/>
      <c r="U3" s="12"/>
    </row>
    <row r="4" spans="1:21" ht="15.75" thickBot="1">
      <c r="A4" s="3">
        <v>3</v>
      </c>
      <c r="B4" s="4">
        <v>3000</v>
      </c>
      <c r="C4" s="27">
        <v>42767</v>
      </c>
      <c r="D4" s="4" t="s">
        <v>3</v>
      </c>
      <c r="E4" s="4">
        <v>0</v>
      </c>
      <c r="F4" s="27"/>
      <c r="G4" s="4"/>
      <c r="H4" s="4">
        <v>0</v>
      </c>
      <c r="I4" s="27"/>
      <c r="J4" s="4"/>
      <c r="K4" s="22">
        <v>0</v>
      </c>
      <c r="L4" s="32"/>
      <c r="M4" s="32"/>
      <c r="N4" s="25"/>
      <c r="O4" s="16"/>
      <c r="P4" s="29">
        <f t="shared" ref="P4:P7" si="0">P3+7</f>
        <v>42785</v>
      </c>
      <c r="Q4" s="18">
        <f t="array" aca="1" ref="Q4" ca="1">SUM(IF(o_1=Q$1,VLOOKUP(Q$1,OFFSET(spisok,0,0,,5),2,0)*IF(($P4-d_1)&lt;39,IF(($P4-d_1)&lt;32,IF(($P4-d_1)&lt;7,($P4-d_1)*U_1/31,7*U_1/31),(31-($P4-d_1-7))*U_1/31),0),""),IF(o_2=Q$1,VLOOKUP(Q$1,OFFSET(spisok,0,0,,5),3,0)*IF(($P4-d_2)&lt;39,IF(($P4-d_2)&lt;32,IF(($P4-d_2)&lt;7,($P4-d_2)*U_2/31,7*U_2/31),(31-($P4-d_2-7))*U_2/31),0),0),IF(o_3=Q$1,VLOOKUP(Q$1,OFFSET(spisok,0,0,,5),4,0)*IF(($P4-d_3)&lt;39,IF(($P4-d_3)&lt;32,IF(($P4-d_3)&lt;7,($P4-d_3)*U_3/31,7*U_3/31),(31-($P4-d_3-7))*U_3/31),0),0),IF(o_4=Q$1,VLOOKUP(Q$1,OFFSET(spisok,0,0,,5),5,0)*IF(($P4-d_4)&lt;39,IF(($P4-d_4)&lt;32,IF(($P4-d_4)&lt;7,($P4-d_4)*U_4/31,7*U_4/31),(31-($P4-d_4-7))*U_4/31),0),""))</f>
        <v>2703.5806451612907</v>
      </c>
      <c r="R4" s="18">
        <f t="array" aca="1" ref="R4" ca="1">SUM(IF(o_1=R$1,VLOOKUP(R$1,OFFSET(spisok,0,0,,5),2,0)*IF(($P4-d_1)&lt;39,IF(($P4-d_1)&lt;32,IF(($P4-d_1)&lt;7,($P4-d_1)*U_1/31,7*U_1/31),(31-($P4-d_1-7))*U_1/31),0),""),IF(o_2=R$1,VLOOKUP(R$1,OFFSET(spisok,0,0,,5),3,0)*IF(($P4-d_2)&lt;39,IF(($P4-d_2)&lt;32,IF(($P4-d_2)&lt;7,($P4-d_2)*U_2/31,7*U_2/31),(31-($P4-d_2-7))*U_2/31),0),0),IF(o_3=R$1,VLOOKUP(R$1,OFFSET(spisok,0,0,,5),4,0)*IF(($P4-d_3)&lt;39,IF(($P4-d_3)&lt;32,IF(($P4-d_3)&lt;7,($P4-d_3)*U_3/31,7*U_3/31),(31-($P4-d_3-7))*U_3/31),0),0),IF(o_4=R$1,VLOOKUP(R$1,OFFSET(spisok,0,0,,5),5,0)*IF(($P4-d_4)&lt;39,IF(($P4-d_4)&lt;32,IF(($P4-d_4)&lt;7,($P4-d_4)*U_4/31,7*U_4/31),(31-($P4-d_4-7))*U_4/31),0),""))</f>
        <v>1878.6193548387096</v>
      </c>
      <c r="S4" s="18">
        <f t="array" aca="1" ref="S4" ca="1">SUM(IF(o_1=S$1,VLOOKUP(S$1,OFFSET(spisok,0,0,,5),2,0)*IF(($P4-d_1)&lt;39,IF(($P4-d_1)&lt;32,IF(($P4-d_1)&lt;7,($P4-d_1)*U_1/31,7*U_1/31),(31-($P4-d_1-7))*U_1/31),0),""),IF(o_2=S$1,VLOOKUP(S$1,OFFSET(spisok,0,0,,5),3,0)*IF(($P4-d_2)&lt;39,IF(($P4-d_2)&lt;32,IF(($P4-d_2)&lt;7,($P4-d_2)*U_2/31,7*U_2/31),(31-($P4-d_2-7))*U_2/31),0),0),IF(o_3=S$1,VLOOKUP(S$1,OFFSET(spisok,0,0,,5),4,0)*IF(($P4-d_3)&lt;39,IF(($P4-d_3)&lt;32,IF(($P4-d_3)&lt;7,($P4-d_3)*U_3/31,7*U_3/31),(31-($P4-d_3-7))*U_3/31),0),0),IF(o_4=S$1,VLOOKUP(S$1,OFFSET(spisok,0,0,,5),5,0)*IF(($P4-d_4)&lt;39,IF(($P4-d_4)&lt;32,IF(($P4-d_4)&lt;7,($P4-d_4)*U_4/31,7*U_4/31),(31-($P4-d_4-7))*U_4/31),0),""))</f>
        <v>0</v>
      </c>
      <c r="T4" s="12"/>
      <c r="U4" s="12"/>
    </row>
    <row r="5" spans="1:21" ht="15.75" thickBot="1">
      <c r="A5" s="3">
        <v>5</v>
      </c>
      <c r="B5" s="4">
        <v>3000</v>
      </c>
      <c r="C5" s="27">
        <v>42767</v>
      </c>
      <c r="D5" s="4" t="s">
        <v>3</v>
      </c>
      <c r="E5" s="4">
        <v>0</v>
      </c>
      <c r="F5" s="27"/>
      <c r="G5" s="4"/>
      <c r="H5" s="4">
        <v>0</v>
      </c>
      <c r="I5" s="27"/>
      <c r="J5" s="4"/>
      <c r="K5" s="22">
        <v>0</v>
      </c>
      <c r="L5" s="32"/>
      <c r="M5" s="32"/>
      <c r="N5" s="25"/>
      <c r="O5" s="16"/>
      <c r="P5" s="29">
        <f t="shared" si="0"/>
        <v>42792</v>
      </c>
      <c r="Q5" s="18">
        <f t="array" aca="1" ref="Q5" ca="1">SUM(IF(o_1=Q$1,VLOOKUP(Q$1,OFFSET(spisok,0,0,,5),2,0)*IF(($P5-d_1)&lt;39,IF(($P5-d_1)&lt;32,IF(($P5-d_1)&lt;7,($P5-d_1)*U_1/31,7*U_1/31),(31-($P5-d_1-7))*U_1/31),0),""),IF(o_2=Q$1,VLOOKUP(Q$1,OFFSET(spisok,0,0,,5),3,0)*IF(($P5-d_2)&lt;39,IF(($P5-d_2)&lt;32,IF(($P5-d_2)&lt;7,($P5-d_2)*U_2/31,7*U_2/31),(31-($P5-d_2-7))*U_2/31),0),0),IF(o_3=Q$1,VLOOKUP(Q$1,OFFSET(spisok,0,0,,5),4,0)*IF(($P5-d_3)&lt;39,IF(($P5-d_3)&lt;32,IF(($P5-d_3)&lt;7,($P5-d_3)*U_3/31,7*U_3/31),(31-($P5-d_3-7))*U_3/31),0),0),IF(o_4=Q$1,VLOOKUP(Q$1,OFFSET(spisok,0,0,,5),5,0)*IF(($P5-d_4)&lt;39,IF(($P5-d_4)&lt;32,IF(($P5-d_4)&lt;7,($P5-d_4)*U_4/31,7*U_4/31),(31-($P5-d_4-7))*U_4/31),0),""))</f>
        <v>2703.5806451612907</v>
      </c>
      <c r="R5" s="18">
        <f t="array" aca="1" ref="R5" ca="1">SUM(IF(o_1=R$1,VLOOKUP(R$1,OFFSET(spisok,0,0,,5),2,0)*IF(($P5-d_1)&lt;39,IF(($P5-d_1)&lt;32,IF(($P5-d_1)&lt;7,($P5-d_1)*U_1/31,7*U_1/31),(31-($P5-d_1-7))*U_1/31),0),""),IF(o_2=R$1,VLOOKUP(R$1,OFFSET(spisok,0,0,,5),3,0)*IF(($P5-d_2)&lt;39,IF(($P5-d_2)&lt;32,IF(($P5-d_2)&lt;7,($P5-d_2)*U_2/31,7*U_2/31),(31-($P5-d_2-7))*U_2/31),0),0),IF(o_3=R$1,VLOOKUP(R$1,OFFSET(spisok,0,0,,5),4,0)*IF(($P5-d_3)&lt;39,IF(($P5-d_3)&lt;32,IF(($P5-d_3)&lt;7,($P5-d_3)*U_3/31,7*U_3/31),(31-($P5-d_3-7))*U_3/31),0),0),IF(o_4=R$1,VLOOKUP(R$1,OFFSET(spisok,0,0,,5),5,0)*IF(($P5-d_4)&lt;39,IF(($P5-d_4)&lt;32,IF(($P5-d_4)&lt;7,($P5-d_4)*U_4/31,7*U_4/31),(31-($P5-d_4-7))*U_4/31),0),""))</f>
        <v>1878.6193548387096</v>
      </c>
      <c r="S5" s="18">
        <f t="array" aca="1" ref="S5" ca="1">SUM(IF(o_1=S$1,VLOOKUP(S$1,OFFSET(spisok,0,0,,5),2,0)*IF(($P5-d_1)&lt;39,IF(($P5-d_1)&lt;32,IF(($P5-d_1)&lt;7,($P5-d_1)*U_1/31,7*U_1/31),(31-($P5-d_1-7))*U_1/31),0),""),IF(o_2=S$1,VLOOKUP(S$1,OFFSET(spisok,0,0,,5),3,0)*IF(($P5-d_2)&lt;39,IF(($P5-d_2)&lt;32,IF(($P5-d_2)&lt;7,($P5-d_2)*U_2/31,7*U_2/31),(31-($P5-d_2-7))*U_2/31),0),0),IF(o_3=S$1,VLOOKUP(S$1,OFFSET(spisok,0,0,,5),4,0)*IF(($P5-d_3)&lt;39,IF(($P5-d_3)&lt;32,IF(($P5-d_3)&lt;7,($P5-d_3)*U_3/31,7*U_3/31),(31-($P5-d_3-7))*U_3/31),0),0),IF(o_4=S$1,VLOOKUP(S$1,OFFSET(spisok,0,0,,5),5,0)*IF(($P5-d_4)&lt;39,IF(($P5-d_4)&lt;32,IF(($P5-d_4)&lt;7,($P5-d_4)*U_4/31,7*U_4/31),(31-($P5-d_4-7))*U_4/31),0),""))</f>
        <v>0</v>
      </c>
      <c r="T5" s="12"/>
      <c r="U5" s="12"/>
    </row>
    <row r="6" spans="1:21" ht="15.75" thickBot="1">
      <c r="A6" s="3">
        <v>4</v>
      </c>
      <c r="B6" s="4">
        <v>3990</v>
      </c>
      <c r="C6" s="27">
        <v>42767</v>
      </c>
      <c r="D6" s="4" t="s">
        <v>3</v>
      </c>
      <c r="E6" s="4">
        <v>0</v>
      </c>
      <c r="F6" s="27"/>
      <c r="G6" s="4"/>
      <c r="H6" s="4">
        <v>0</v>
      </c>
      <c r="I6" s="27"/>
      <c r="J6" s="4"/>
      <c r="K6" s="22">
        <v>0</v>
      </c>
      <c r="L6" s="32"/>
      <c r="M6" s="32"/>
      <c r="N6" s="25"/>
      <c r="O6" s="16"/>
      <c r="P6" s="29">
        <f t="shared" si="0"/>
        <v>42799</v>
      </c>
      <c r="Q6" s="18">
        <f t="array" aca="1" ref="Q6" ca="1">SUM(IF(o_1=Q$1,VLOOKUP(Q$1,OFFSET(spisok,0,0,,5),2,0)*IF(($P6-d_1)&lt;39,IF(($P6-d_1)&lt;32,IF(($P6-d_1)&lt;7,($P6-d_1)*U_1/31,7*U_1/31),(31-($P6-d_1-7))*U_1/31),0),""),IF(o_2=Q$1,VLOOKUP(Q$1,OFFSET(spisok,0,0,,5),3,0)*IF(($P6-d_2)&lt;39,IF(($P6-d_2)&lt;32,IF(($P6-d_2)&lt;7,($P6-d_2)*U_2/31,7*U_2/31),(31-($P6-d_2-7))*U_2/31),0),0),IF(o_3=Q$1,VLOOKUP(Q$1,OFFSET(spisok,0,0,,5),4,0)*IF(($P6-d_3)&lt;39,IF(($P6-d_3)&lt;32,IF(($P6-d_3)&lt;7,($P6-d_3)*U_3/31,7*U_3/31),(31-($P6-d_3-7))*U_3/31),0),0),IF(o_4=Q$1,VLOOKUP(Q$1,OFFSET(spisok,0,0,,5),5,0)*IF(($P6-d_4)&lt;39,IF(($P6-d_4)&lt;32,IF(($P6-d_4)&lt;7,($P6-d_4)*U_4/31,7*U_4/31),(31-($P6-d_4-7))*U_4/31),0),""))</f>
        <v>2317.3548387096776</v>
      </c>
      <c r="R6" s="18">
        <f t="array" aca="1" ref="R6" ca="1">SUM(IF(o_1=R$1,VLOOKUP(R$1,OFFSET(spisok,0,0,,5),2,0)*IF(($P6-d_1)&lt;39,IF(($P6-d_1)&lt;32,IF(($P6-d_1)&lt;7,($P6-d_1)*U_1/31,7*U_1/31),(31-($P6-d_1-7))*U_1/31),0),""),IF(o_2=R$1,VLOOKUP(R$1,OFFSET(spisok,0,0,,5),3,0)*IF(($P6-d_2)&lt;39,IF(($P6-d_2)&lt;32,IF(($P6-d_2)&lt;7,($P6-d_2)*U_2/31,7*U_2/31),(31-($P6-d_2-7))*U_2/31),0),0),IF(o_3=R$1,VLOOKUP(R$1,OFFSET(spisok,0,0,,5),4,0)*IF(($P6-d_3)&lt;39,IF(($P6-d_3)&lt;32,IF(($P6-d_3)&lt;7,($P6-d_3)*U_3/31,7*U_3/31),(31-($P6-d_3-7))*U_3/31),0),0),IF(o_4=R$1,VLOOKUP(R$1,OFFSET(spisok,0,0,,5),5,0)*IF(($P6-d_4)&lt;39,IF(($P6-d_4)&lt;32,IF(($P6-d_4)&lt;7,($P6-d_4)*U_4/31,7*U_4/31),(31-($P6-d_4-7))*U_4/31),0),""))</f>
        <v>1610.2451612903224</v>
      </c>
      <c r="S6" s="18">
        <f t="array" aca="1" ref="S6" ca="1">SUM(IF(o_1=S$1,VLOOKUP(S$1,OFFSET(spisok,0,0,,5),2,0)*IF(($P6-d_1)&lt;39,IF(($P6-d_1)&lt;32,IF(($P6-d_1)&lt;7,($P6-d_1)*U_1/31,7*U_1/31),(31-($P6-d_1-7))*U_1/31),0),""),IF(o_2=S$1,VLOOKUP(S$1,OFFSET(spisok,0,0,,5),3,0)*IF(($P6-d_2)&lt;39,IF(($P6-d_2)&lt;32,IF(($P6-d_2)&lt;7,($P6-d_2)*U_2/31,7*U_2/31),(31-($P6-d_2-7))*U_2/31),0),0),IF(o_3=S$1,VLOOKUP(S$1,OFFSET(spisok,0,0,,5),4,0)*IF(($P6-d_3)&lt;39,IF(($P6-d_3)&lt;32,IF(($P6-d_3)&lt;7,($P6-d_3)*U_3/31,7*U_3/31),(31-($P6-d_3-7))*U_3/31),0),0),IF(o_4=S$1,VLOOKUP(S$1,OFFSET(spisok,0,0,,5),5,0)*IF(($P6-d_4)&lt;39,IF(($P6-d_4)&lt;32,IF(($P6-d_4)&lt;7,($P6-d_4)*U_4/31,7*U_4/31),(31-($P6-d_4-7))*U_4/31),0),""))</f>
        <v>0</v>
      </c>
      <c r="T6" s="12"/>
      <c r="U6" s="12"/>
    </row>
    <row r="7" spans="1:21" ht="15.75" thickBot="1">
      <c r="A7" s="3">
        <v>67</v>
      </c>
      <c r="B7" s="4">
        <v>2990</v>
      </c>
      <c r="C7" s="27">
        <v>42767</v>
      </c>
      <c r="D7" s="4" t="s">
        <v>3</v>
      </c>
      <c r="E7" s="4">
        <v>0</v>
      </c>
      <c r="F7" s="27"/>
      <c r="G7" s="4"/>
      <c r="H7" s="4">
        <v>0</v>
      </c>
      <c r="I7" s="27"/>
      <c r="J7" s="4"/>
      <c r="K7" s="22">
        <v>0</v>
      </c>
      <c r="L7" s="32"/>
      <c r="M7" s="32"/>
      <c r="N7" s="25"/>
      <c r="O7" s="16"/>
      <c r="P7" s="29">
        <f t="shared" si="0"/>
        <v>42806</v>
      </c>
      <c r="Q7" s="18">
        <f t="array" aca="1" ref="Q7" ca="1">SUM(IF(o_1=Q$1,VLOOKUP(Q$1,OFFSET(spisok,0,0,,5),2,0)*IF(($P7-d_1)&lt;39,IF(($P7-d_1)&lt;32,IF(($P7-d_1)&lt;7,($P7-d_1)*U_1/31,7*U_1/31),(31-($P7-d_1-7))*U_1/31),0),""),IF(o_2=Q$1,VLOOKUP(Q$1,OFFSET(spisok,0,0,,5),3,0)*IF(($P7-d_2)&lt;39,IF(($P7-d_2)&lt;32,IF(($P7-d_2)&lt;7,($P7-d_2)*U_2/31,7*U_2/31),(31-($P7-d_2-7))*U_2/31),0),0),IF(o_3=Q$1,VLOOKUP(Q$1,OFFSET(spisok,0,0,,5),4,0)*IF(($P7-d_3)&lt;39,IF(($P7-d_3)&lt;32,IF(($P7-d_3)&lt;7,($P7-d_3)*U_3/31,7*U_3/31),(31-($P7-d_3-7))*U_3/31),0),0),IF(o_4=Q$1,VLOOKUP(Q$1,OFFSET(spisok,0,0,,5),5,0)*IF(($P7-d_4)&lt;39,IF(($P7-d_4)&lt;32,IF(($P7-d_4)&lt;7,($P7-d_4)*U_4/31,7*U_4/31),(31-($P7-d_4-7))*U_4/31),0),""))</f>
        <v>0</v>
      </c>
      <c r="R7" s="18">
        <f t="array" aca="1" ref="R7" ca="1">SUM(IF(o_1=R$1,VLOOKUP(R$1,OFFSET(spisok,0,0,,5),2,0)*IF(($P7-d_1)&lt;39,IF(($P7-d_1)&lt;32,IF(($P7-d_1)&lt;7,($P7-d_1)*U_1/31,7*U_1/31),(31-($P7-d_1-7))*U_1/31),0),""),IF(o_2=R$1,VLOOKUP(R$1,OFFSET(spisok,0,0,,5),3,0)*IF(($P7-d_2)&lt;39,IF(($P7-d_2)&lt;32,IF(($P7-d_2)&lt;7,($P7-d_2)*U_2/31,7*U_2/31),(31-($P7-d_2-7))*U_2/31),0),0),IF(o_3=R$1,VLOOKUP(R$1,OFFSET(spisok,0,0,,5),4,0)*IF(($P7-d_3)&lt;39,IF(($P7-d_3)&lt;32,IF(($P7-d_3)&lt;7,($P7-d_3)*U_3/31,7*U_3/31),(31-($P7-d_3-7))*U_3/31),0),0),IF(o_4=R$1,VLOOKUP(R$1,OFFSET(spisok,0,0,,5),5,0)*IF(($P7-d_4)&lt;39,IF(($P7-d_4)&lt;32,IF(($P7-d_4)&lt;7,($P7-d_4)*U_4/31,7*U_4/31),(31-($P7-d_4-7))*U_4/31),0),""))</f>
        <v>0</v>
      </c>
      <c r="S7" s="18">
        <f t="array" aca="1" ref="S7" ca="1">SUM(IF(o_1=S$1,VLOOKUP(S$1,OFFSET(spisok,0,0,,5),2,0)*IF(($P7-d_1)&lt;39,IF(($P7-d_1)&lt;32,IF(($P7-d_1)&lt;7,($P7-d_1)*U_1/31,7*U_1/31),(31-($P7-d_1-7))*U_1/31),0),""),IF(o_2=S$1,VLOOKUP(S$1,OFFSET(spisok,0,0,,5),3,0)*IF(($P7-d_2)&lt;39,IF(($P7-d_2)&lt;32,IF(($P7-d_2)&lt;7,($P7-d_2)*U_2/31,7*U_2/31),(31-($P7-d_2-7))*U_2/31),0),0),IF(o_3=S$1,VLOOKUP(S$1,OFFSET(spisok,0,0,,5),4,0)*IF(($P7-d_3)&lt;39,IF(($P7-d_3)&lt;32,IF(($P7-d_3)&lt;7,($P7-d_3)*U_3/31,7*U_3/31),(31-($P7-d_3-7))*U_3/31),0),0),IF(o_4=S$1,VLOOKUP(S$1,OFFSET(spisok,0,0,,5),5,0)*IF(($P7-d_4)&lt;39,IF(($P7-d_4)&lt;32,IF(($P7-d_4)&lt;7,($P7-d_4)*U_4/31,7*U_4/31),(31-($P7-d_4-7))*U_4/31),0),""))</f>
        <v>0</v>
      </c>
      <c r="T7" s="12"/>
      <c r="U7" s="12"/>
    </row>
    <row r="8" spans="1:21" ht="15.75" thickBot="1">
      <c r="A8" s="3">
        <v>7</v>
      </c>
      <c r="B8" s="4">
        <v>3990</v>
      </c>
      <c r="C8" s="27">
        <v>42767</v>
      </c>
      <c r="D8" s="4" t="s">
        <v>3</v>
      </c>
      <c r="E8" s="4">
        <v>3000</v>
      </c>
      <c r="F8" s="27">
        <v>42767</v>
      </c>
      <c r="G8" s="4" t="s">
        <v>4</v>
      </c>
      <c r="H8" s="4">
        <v>7000</v>
      </c>
      <c r="I8" s="27"/>
      <c r="J8" s="4" t="s">
        <v>5</v>
      </c>
      <c r="K8" s="22">
        <v>0</v>
      </c>
      <c r="L8" s="32"/>
      <c r="M8" s="32"/>
      <c r="N8" s="25"/>
      <c r="O8" s="16"/>
      <c r="P8" s="18"/>
      <c r="Q8" s="19"/>
      <c r="R8" s="14"/>
      <c r="S8" s="12"/>
      <c r="T8" s="12"/>
      <c r="U8" s="12"/>
    </row>
    <row r="9" spans="1:21" ht="15.75" thickBot="1">
      <c r="A9" s="3">
        <v>8</v>
      </c>
      <c r="B9" s="4">
        <v>3990</v>
      </c>
      <c r="C9" s="27">
        <v>42767</v>
      </c>
      <c r="D9" s="4" t="s">
        <v>3</v>
      </c>
      <c r="E9" s="5">
        <v>0</v>
      </c>
      <c r="F9" s="30"/>
      <c r="G9" s="5"/>
      <c r="H9" s="4">
        <v>0</v>
      </c>
      <c r="I9" s="27"/>
      <c r="J9" s="4"/>
      <c r="K9" s="22">
        <v>0</v>
      </c>
      <c r="L9" s="32"/>
      <c r="M9" s="32"/>
      <c r="N9" s="25"/>
      <c r="O9" s="16"/>
      <c r="P9" s="18"/>
      <c r="Q9" s="19"/>
      <c r="R9" s="14"/>
      <c r="S9" s="12"/>
      <c r="T9" s="12"/>
      <c r="U9" s="12"/>
    </row>
    <row r="10" spans="1:21" ht="15.75" thickBot="1">
      <c r="A10" s="3">
        <v>9</v>
      </c>
      <c r="B10" s="4">
        <v>3990</v>
      </c>
      <c r="C10" s="27">
        <v>42767</v>
      </c>
      <c r="D10" s="4" t="s">
        <v>3</v>
      </c>
      <c r="E10" s="5">
        <v>0</v>
      </c>
      <c r="F10" s="30"/>
      <c r="G10" s="5"/>
      <c r="H10" s="5">
        <v>0</v>
      </c>
      <c r="I10" s="30"/>
      <c r="J10" s="5"/>
      <c r="K10" s="22">
        <v>3000</v>
      </c>
      <c r="L10" s="32"/>
      <c r="M10" s="32"/>
      <c r="N10" s="25"/>
      <c r="O10" s="16"/>
      <c r="P10" s="18"/>
      <c r="Q10" s="19"/>
      <c r="R10" s="14"/>
      <c r="S10" s="12"/>
      <c r="T10" s="12"/>
      <c r="U10" s="12"/>
    </row>
    <row r="11" spans="1:21" ht="15.75" thickBot="1">
      <c r="A11" s="3">
        <v>10</v>
      </c>
      <c r="B11" s="4">
        <v>3990</v>
      </c>
      <c r="C11" s="27">
        <v>42767</v>
      </c>
      <c r="D11" s="4" t="s">
        <v>3</v>
      </c>
      <c r="E11" s="5">
        <v>0</v>
      </c>
      <c r="F11" s="30"/>
      <c r="G11" s="5"/>
      <c r="H11" s="4">
        <v>0</v>
      </c>
      <c r="I11" s="27"/>
      <c r="J11" s="4"/>
      <c r="K11" s="22">
        <v>0</v>
      </c>
      <c r="L11" s="32"/>
      <c r="M11" s="32"/>
      <c r="N11" s="25"/>
      <c r="O11" s="16"/>
      <c r="P11" s="18"/>
      <c r="Q11" s="19"/>
      <c r="R11" s="14"/>
      <c r="S11" s="12"/>
      <c r="T11" s="12"/>
      <c r="U11" s="12"/>
    </row>
    <row r="12" spans="1:21" ht="15.75" thickBot="1">
      <c r="A12" s="6">
        <v>12</v>
      </c>
      <c r="B12" s="4">
        <v>3990</v>
      </c>
      <c r="C12" s="27">
        <v>42767</v>
      </c>
      <c r="D12" s="4" t="s">
        <v>3</v>
      </c>
      <c r="E12" s="4">
        <v>0</v>
      </c>
      <c r="F12" s="27"/>
      <c r="G12" s="4"/>
      <c r="H12" s="4">
        <v>0</v>
      </c>
      <c r="I12" s="27"/>
      <c r="J12" s="4"/>
      <c r="K12" s="22">
        <v>1010</v>
      </c>
      <c r="L12" s="32"/>
      <c r="M12" s="32"/>
      <c r="N12" s="25"/>
      <c r="O12" s="16"/>
      <c r="P12" s="18"/>
      <c r="Q12" s="19"/>
      <c r="R12" s="14"/>
      <c r="S12" s="12"/>
      <c r="T12" s="12"/>
      <c r="U12" s="12"/>
    </row>
    <row r="13" spans="1:21" ht="16.5" thickBot="1">
      <c r="A13" s="7">
        <v>13</v>
      </c>
      <c r="B13" s="4">
        <v>0</v>
      </c>
      <c r="C13" s="27"/>
      <c r="D13" s="4" t="s">
        <v>3</v>
      </c>
      <c r="E13" s="4">
        <v>0</v>
      </c>
      <c r="F13" s="27"/>
      <c r="G13" s="4"/>
      <c r="H13" s="4">
        <v>7000</v>
      </c>
      <c r="I13" s="27"/>
      <c r="J13" s="4" t="s">
        <v>20</v>
      </c>
      <c r="K13" s="22">
        <v>0</v>
      </c>
      <c r="L13" s="32"/>
      <c r="M13" s="32"/>
      <c r="N13" s="25"/>
      <c r="O13" s="16"/>
      <c r="P13" s="18"/>
      <c r="Q13" s="19"/>
      <c r="R13" s="14"/>
      <c r="S13" s="12"/>
      <c r="T13" s="12"/>
      <c r="U13" s="12"/>
    </row>
    <row r="14" spans="1:21" ht="16.5" thickBot="1">
      <c r="A14" s="8">
        <v>14</v>
      </c>
      <c r="B14" s="4">
        <v>3410</v>
      </c>
      <c r="C14" s="27"/>
      <c r="D14" s="4" t="s">
        <v>3</v>
      </c>
      <c r="E14" s="4">
        <v>0</v>
      </c>
      <c r="F14" s="27"/>
      <c r="G14" s="4"/>
      <c r="H14" s="4">
        <v>0</v>
      </c>
      <c r="I14" s="27"/>
      <c r="J14" s="4"/>
      <c r="K14" s="22">
        <v>0</v>
      </c>
      <c r="L14" s="32"/>
      <c r="M14" s="32"/>
      <c r="N14" s="25"/>
      <c r="O14" s="16"/>
      <c r="P14" s="18"/>
      <c r="Q14" s="19"/>
      <c r="R14" s="14"/>
      <c r="S14" s="12"/>
      <c r="T14" s="12"/>
      <c r="U14" s="12"/>
    </row>
    <row r="15" spans="1:21" ht="16.5" thickBot="1">
      <c r="A15" s="3" t="s">
        <v>7</v>
      </c>
      <c r="B15" s="9">
        <v>39910</v>
      </c>
      <c r="C15" s="9"/>
      <c r="D15" s="9"/>
      <c r="E15" s="9">
        <v>13866</v>
      </c>
      <c r="F15" s="9"/>
      <c r="G15" s="9"/>
      <c r="H15" s="9">
        <v>14000</v>
      </c>
      <c r="I15" s="9"/>
      <c r="J15" s="9"/>
      <c r="K15" s="23">
        <v>9154</v>
      </c>
      <c r="L15" s="33"/>
      <c r="M15" s="33"/>
      <c r="N15" s="26">
        <v>76930</v>
      </c>
      <c r="O15" s="15"/>
      <c r="P15" s="18"/>
      <c r="Q15" s="20"/>
      <c r="R15" s="14"/>
      <c r="S15" s="12"/>
      <c r="T15" s="12"/>
      <c r="U15" s="12"/>
    </row>
    <row r="17" spans="3:19">
      <c r="P17" t="s">
        <v>15</v>
      </c>
      <c r="Q17">
        <f ca="1">SUM(Q2:Q7)</f>
        <v>11973.000000000002</v>
      </c>
      <c r="R17">
        <f t="shared" ref="R17:S17" ca="1" si="1">SUM(R2:R7)</f>
        <v>8319.5999999999985</v>
      </c>
      <c r="S17">
        <f t="shared" ca="1" si="1"/>
        <v>0</v>
      </c>
    </row>
    <row r="18" spans="3:19">
      <c r="C18" s="28"/>
    </row>
  </sheetData>
  <dataValidations count="1">
    <dataValidation type="list" allowBlank="1" showInputMessage="1" showErrorMessage="1" sqref="D2:D14 G2:G14 J2:J14 Q1:S1 M2:M14">
      <formula1>spisok</formula1>
    </dataValidation>
  </dataValidations>
  <hyperlinks>
    <hyperlink ref="A12" r:id="rId1" display="http://fashionstory.ru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1" sqref="F11"/>
    </sheetView>
  </sheetViews>
  <sheetFormatPr defaultRowHeight="15"/>
  <cols>
    <col min="5" max="5" width="12" customWidth="1"/>
  </cols>
  <sheetData>
    <row r="1" spans="1:5">
      <c r="A1" t="s">
        <v>16</v>
      </c>
      <c r="B1" t="s">
        <v>17</v>
      </c>
      <c r="C1" t="s">
        <v>18</v>
      </c>
      <c r="D1" t="s">
        <v>19</v>
      </c>
      <c r="E1" t="s">
        <v>1</v>
      </c>
    </row>
    <row r="2" spans="1:5">
      <c r="A2" t="s">
        <v>3</v>
      </c>
      <c r="B2">
        <v>0.3</v>
      </c>
      <c r="C2">
        <v>0</v>
      </c>
      <c r="D2">
        <v>0</v>
      </c>
      <c r="E2">
        <v>0</v>
      </c>
    </row>
    <row r="3" spans="1:5">
      <c r="A3" t="s">
        <v>4</v>
      </c>
      <c r="B3">
        <v>0</v>
      </c>
      <c r="C3">
        <v>0.6</v>
      </c>
      <c r="D3">
        <v>0</v>
      </c>
      <c r="E3">
        <v>0</v>
      </c>
    </row>
    <row r="4" spans="1:5">
      <c r="A4" t="s">
        <v>5</v>
      </c>
      <c r="B4">
        <v>1</v>
      </c>
      <c r="C4">
        <v>1</v>
      </c>
      <c r="D4">
        <v>1</v>
      </c>
      <c r="E4">
        <v>1</v>
      </c>
    </row>
    <row r="5" spans="1:5">
      <c r="A5" t="s">
        <v>21</v>
      </c>
      <c r="B5">
        <v>1</v>
      </c>
      <c r="C5">
        <v>1</v>
      </c>
      <c r="D5">
        <v>1</v>
      </c>
      <c r="E5">
        <v>1</v>
      </c>
    </row>
    <row r="6" spans="1:5">
      <c r="A6" t="s">
        <v>20</v>
      </c>
      <c r="B6">
        <v>1</v>
      </c>
      <c r="C6">
        <v>1</v>
      </c>
      <c r="D6">
        <v>1</v>
      </c>
      <c r="E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Список сотр.</vt:lpstr>
      <vt:lpstr>'Список сотр.'!В_бюджет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2017-02-20T19:03:04Z</dcterms:modified>
</cp:coreProperties>
</file>