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khaeL\Documents\EXCEL\ЖКХ\"/>
    </mc:Choice>
  </mc:AlternateContent>
  <bookViews>
    <workbookView xWindow="480" yWindow="90" windowWidth="15480" windowHeight="11640"/>
  </bookViews>
  <sheets>
    <sheet name="Ремонт" sheetId="16" r:id="rId1"/>
    <sheet name="Сводка" sheetId="18" r:id="rId2"/>
    <sheet name="Свод" sheetId="19" r:id="rId3"/>
    <sheet name="Списки" sheetId="2" r:id="rId4"/>
    <sheet name="Улицы" sheetId="15" r:id="rId5"/>
  </sheets>
  <definedNames>
    <definedName name="_xlnm._FilterDatabase" localSheetId="0" hidden="1">Ремонт!$A$2:$O$2</definedName>
    <definedName name="дома">Улицы!$B$2:$BB$29</definedName>
    <definedName name="список">OFFSET(Улицы!$A$2,0,MATCH(Ремонт!$C1,улицы,0),COUNTA(INDEX(дома,,MATCH(Ремонт!$C1,улицы,0))),1)</definedName>
    <definedName name="улицы">Улицы!$B$1:$BB$1</definedName>
  </definedNames>
  <calcPr calcId="152511"/>
</workbook>
</file>

<file path=xl/calcChain.xml><?xml version="1.0" encoding="utf-8"?>
<calcChain xmlns="http://schemas.openxmlformats.org/spreadsheetml/2006/main">
  <c r="M3" i="16" l="1"/>
  <c r="M4" i="16"/>
  <c r="M5" i="16"/>
  <c r="M6" i="16"/>
  <c r="M7" i="16"/>
  <c r="M8" i="16"/>
  <c r="M9" i="16"/>
  <c r="M10" i="16"/>
  <c r="M11" i="16"/>
  <c r="A11" i="16" l="1"/>
  <c r="N11" i="16"/>
  <c r="O11" i="16"/>
  <c r="E186" i="18" l="1"/>
  <c r="N10" i="16" l="1"/>
  <c r="O10" i="16" s="1"/>
  <c r="N9" i="16" l="1"/>
  <c r="O9" i="16" s="1"/>
  <c r="N4" i="16"/>
  <c r="O4" i="16" s="1"/>
  <c r="N5" i="16"/>
  <c r="O5" i="16" s="1"/>
  <c r="N6" i="16"/>
  <c r="O6" i="16" s="1"/>
  <c r="N7" i="16"/>
  <c r="O7" i="16" s="1"/>
  <c r="N8" i="16"/>
  <c r="O8" i="16" s="1"/>
  <c r="N3" i="16"/>
  <c r="E3" i="19" l="1"/>
  <c r="I3" i="19" s="1"/>
  <c r="C186" i="18" l="1"/>
  <c r="D13" i="18"/>
  <c r="D186" i="18" s="1"/>
  <c r="A3" i="16" l="1"/>
  <c r="A4" i="16" l="1"/>
  <c r="O3" i="16"/>
  <c r="A5" i="16" l="1"/>
  <c r="A6" i="16" l="1"/>
  <c r="A7" i="16" l="1"/>
  <c r="A8" i="16" s="1"/>
  <c r="A9" i="16" l="1"/>
  <c r="A10" i="16" s="1"/>
</calcChain>
</file>

<file path=xl/sharedStrings.xml><?xml version="1.0" encoding="utf-8"?>
<sst xmlns="http://schemas.openxmlformats.org/spreadsheetml/2006/main" count="393" uniqueCount="114">
  <si>
    <t>№ п/п</t>
  </si>
  <si>
    <t>Фамилия И.О.</t>
  </si>
  <si>
    <t>Стрелка</t>
  </si>
  <si>
    <t>Ленина</t>
  </si>
  <si>
    <t>Улица</t>
  </si>
  <si>
    <t>III Интернационала</t>
  </si>
  <si>
    <t>Б.Хмельницкого</t>
  </si>
  <si>
    <t>Белинского</t>
  </si>
  <si>
    <t>Берёзовая</t>
  </si>
  <si>
    <t>Больничный пер.</t>
  </si>
  <si>
    <t>Герцена</t>
  </si>
  <si>
    <t>Гоголя</t>
  </si>
  <si>
    <t>Гончарный пер.</t>
  </si>
  <si>
    <t>Гончарова</t>
  </si>
  <si>
    <t>Горсовета</t>
  </si>
  <si>
    <t>Горшенина</t>
  </si>
  <si>
    <t>Горького</t>
  </si>
  <si>
    <t>Грибоедова</t>
  </si>
  <si>
    <t>Димитрова</t>
  </si>
  <si>
    <t>Жуковского</t>
  </si>
  <si>
    <t>Калинина</t>
  </si>
  <si>
    <t>КВ.УПП</t>
  </si>
  <si>
    <t>Кирова</t>
  </si>
  <si>
    <t>Колхозная</t>
  </si>
  <si>
    <t>Комарова</t>
  </si>
  <si>
    <t>Комгородок</t>
  </si>
  <si>
    <t>Комиссариатская</t>
  </si>
  <si>
    <t>Комсомола</t>
  </si>
  <si>
    <t>Кувина</t>
  </si>
  <si>
    <t>Куйбышева</t>
  </si>
  <si>
    <t>Лесной пер.</t>
  </si>
  <si>
    <t>Мичурина</t>
  </si>
  <si>
    <t>Московская</t>
  </si>
  <si>
    <t>Нахимова</t>
  </si>
  <si>
    <t>Первомайская</t>
  </si>
  <si>
    <t>Пирогова</t>
  </si>
  <si>
    <t>Пл.Октяб.револ.</t>
  </si>
  <si>
    <t>Покровского</t>
  </si>
  <si>
    <t>Полевая</t>
  </si>
  <si>
    <t>Свердлова</t>
  </si>
  <si>
    <t>Советская</t>
  </si>
  <si>
    <t>Стрелецкая</t>
  </si>
  <si>
    <t>Сурский тракт</t>
  </si>
  <si>
    <t>Тельмана</t>
  </si>
  <si>
    <t>Транспортная</t>
  </si>
  <si>
    <t>Урицкого</t>
  </si>
  <si>
    <t>Фабричный пер.</t>
  </si>
  <si>
    <t>Фестивальная</t>
  </si>
  <si>
    <t>Чайковского</t>
  </si>
  <si>
    <t>Чапаева</t>
  </si>
  <si>
    <t>Чернышевского</t>
  </si>
  <si>
    <t>Школьный проезд</t>
  </si>
  <si>
    <t>Школьный тупик</t>
  </si>
  <si>
    <t>Юбилейная</t>
  </si>
  <si>
    <t>Ярославская</t>
  </si>
  <si>
    <t>94А</t>
  </si>
  <si>
    <t>5А</t>
  </si>
  <si>
    <t>15А</t>
  </si>
  <si>
    <t>26А</t>
  </si>
  <si>
    <t>4А</t>
  </si>
  <si>
    <t>58А</t>
  </si>
  <si>
    <t>11А</t>
  </si>
  <si>
    <t>40А</t>
  </si>
  <si>
    <t>8А</t>
  </si>
  <si>
    <t>1А</t>
  </si>
  <si>
    <t>2А</t>
  </si>
  <si>
    <t>41А</t>
  </si>
  <si>
    <t>100А</t>
  </si>
  <si>
    <t>100Б</t>
  </si>
  <si>
    <t>100В</t>
  </si>
  <si>
    <t>100Г</t>
  </si>
  <si>
    <t>7А</t>
  </si>
  <si>
    <t>№ дома</t>
  </si>
  <si>
    <t>Месяц</t>
  </si>
  <si>
    <t>Иванов И.И.</t>
  </si>
  <si>
    <t>Петров П.П.</t>
  </si>
  <si>
    <t>Сидоров С.С.</t>
  </si>
  <si>
    <t>ПСД, 1 %</t>
  </si>
  <si>
    <t>Период проведения работ</t>
  </si>
  <si>
    <t>Заработанная плата, руб.</t>
  </si>
  <si>
    <t>Материал +ТЗР 4%, руб.</t>
  </si>
  <si>
    <t>ЭММ, в т.ч. ЗПМ (общеэксплуатационные расходы), руб.</t>
  </si>
  <si>
    <t>Итого (без НДС), руб.</t>
  </si>
  <si>
    <t>Итого (с НДС), руб.</t>
  </si>
  <si>
    <r>
      <t xml:space="preserve">Начисления </t>
    </r>
    <r>
      <rPr>
        <sz val="12"/>
        <rFont val="Arial"/>
        <family val="2"/>
        <charset val="204"/>
      </rPr>
      <t>(сметная прибыль), руб.</t>
    </r>
  </si>
  <si>
    <r>
      <t xml:space="preserve">Прочие </t>
    </r>
    <r>
      <rPr>
        <sz val="12"/>
        <rFont val="Arial"/>
        <family val="2"/>
        <charset val="204"/>
      </rPr>
      <t>(накладные расходы), руб.</t>
    </r>
  </si>
  <si>
    <t>Остаток средств по текущему ремонту на 01.01.2016 г., руб.</t>
  </si>
  <si>
    <t>Начислено за 2016 г., руб.</t>
  </si>
  <si>
    <t>Выполнено работ по текущему ремонту, руб.</t>
  </si>
  <si>
    <t>Описание работ</t>
  </si>
  <si>
    <t>Стоимость, руб.</t>
  </si>
  <si>
    <t>Остаток средств по текущему ремонту на 01.01.2017 г., руб.</t>
  </si>
  <si>
    <t>Установка ОДПУ горячей воды 2 шт.</t>
  </si>
  <si>
    <t>Ремонт кровли (подъезд №1, кв. 37, 60)</t>
  </si>
  <si>
    <t>Текущий ремонт электроосвещения в подъездах №2 и №3</t>
  </si>
  <si>
    <t>Ремонт контейнерных площадок</t>
  </si>
  <si>
    <t>40 лет Победы</t>
  </si>
  <si>
    <t xml:space="preserve">40 лет Победы </t>
  </si>
  <si>
    <t>Б. Хмельницкого</t>
  </si>
  <si>
    <t>Березовая</t>
  </si>
  <si>
    <t>кв. УПП</t>
  </si>
  <si>
    <t>13 А</t>
  </si>
  <si>
    <t xml:space="preserve">Комсомола </t>
  </si>
  <si>
    <t>Лесной переулок</t>
  </si>
  <si>
    <t xml:space="preserve">Стрелка </t>
  </si>
  <si>
    <t xml:space="preserve">Стрелка  </t>
  </si>
  <si>
    <t>ИТОГО</t>
  </si>
  <si>
    <t>Наименование улицы</t>
  </si>
  <si>
    <t>Отчет о работе по текущему ремонту многоквартирных жилых домов за 2016 год</t>
  </si>
  <si>
    <t>Виды работ</t>
  </si>
  <si>
    <t>Ремонт кровли</t>
  </si>
  <si>
    <t>Проверка ИПУ ХВС</t>
  </si>
  <si>
    <t>Ремонт откосов</t>
  </si>
  <si>
    <t>СЧЕТЕСЛИ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</si>
</sst>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;@"/>
    <numFmt numFmtId="165" formatCode="mmmm"/>
  </numFmts>
  <fonts count="7" x14ac:knownFonts="1"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/>
    <xf numFmtId="0" fontId="0" fillId="0" borderId="0" xfId="0" applyAlignment="1" applyProtection="1">
      <alignment horizontal="left" vertical="center"/>
      <protection locked="0" hidden="1"/>
    </xf>
    <xf numFmtId="0" fontId="0" fillId="0" borderId="3" xfId="0" applyNumberFormat="1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NumberFormat="1" applyAlignment="1" applyProtection="1">
      <alignment horizontal="right" vertical="center"/>
      <protection hidden="1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right" vertical="center" wrapText="1"/>
    </xf>
    <xf numFmtId="0" fontId="1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0" fillId="0" borderId="1" xfId="0" applyBorder="1"/>
    <xf numFmtId="0" fontId="1" fillId="0" borderId="4" xfId="1" applyFont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2" fontId="5" fillId="3" borderId="4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NumberFormat="1" applyBorder="1" applyAlignment="1" applyProtection="1">
      <alignment horizontal="left" vertical="center"/>
      <protection locked="0" hidden="1"/>
    </xf>
    <xf numFmtId="0" fontId="0" fillId="0" borderId="0" xfId="0" applyNumberFormat="1" applyBorder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left" vertical="center"/>
      <protection locked="0" hidden="1"/>
    </xf>
    <xf numFmtId="165" fontId="0" fillId="0" borderId="0" xfId="0" applyNumberFormat="1" applyBorder="1" applyAlignment="1" applyProtection="1">
      <alignment horizontal="center" vertical="center"/>
      <protection locked="0" hidden="1"/>
    </xf>
    <xf numFmtId="165" fontId="0" fillId="0" borderId="0" xfId="0" applyNumberFormat="1" applyAlignment="1" applyProtection="1">
      <alignment horizontal="center" vertical="center"/>
      <protection locked="0" hidden="1"/>
    </xf>
    <xf numFmtId="0" fontId="4" fillId="0" borderId="4" xfId="0" applyFont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3" fontId="0" fillId="4" borderId="0" xfId="0" applyNumberFormat="1" applyFill="1"/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9">
    <dxf>
      <numFmt numFmtId="3" formatCode="#,##0"/>
      <fill>
        <patternFill patternType="solid">
          <fgColor indexed="64"/>
          <bgColor rgb="FFFFFF0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left" vertical="center" textRotation="0" wrapText="0" indent="0" justifyLastLine="0" shrinkToFit="0" readingOrder="0"/>
      <protection locked="0" hidden="1"/>
    </dxf>
    <dxf>
      <alignment horizontal="left" vertical="center" textRotation="0" wrapText="0" indent="0" justifyLastLine="0" shrinkToFit="0" readingOrder="0"/>
      <protection locked="0" hidden="1"/>
    </dxf>
    <dxf>
      <numFmt numFmtId="0" formatCode="General"/>
      <alignment horizontal="center" vertical="center" textRotation="0" wrapText="0" indent="0" justifyLastLine="0" shrinkToFit="0" readingOrder="0"/>
      <protection locked="0" hidden="1"/>
    </dxf>
    <dxf>
      <numFmt numFmtId="0" formatCode="General"/>
      <alignment horizontal="left" vertical="center" textRotation="0" wrapText="0" indent="0" justifyLastLine="0" shrinkToFit="0" readingOrder="0"/>
      <protection locked="0" hidden="1"/>
    </dxf>
    <dxf>
      <numFmt numFmtId="165" formatCode="mmmm"/>
      <alignment horizontal="center" vertical="center" textRotation="0" wrapText="0" indent="0" justifyLastLine="0" shrinkToFit="0" readingOrder="0"/>
      <protection locked="0" hidden="1"/>
    </dxf>
    <dxf>
      <numFmt numFmtId="0" formatCode="General"/>
      <alignment horizontal="right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6" formatCode=";;;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8" name="Начисления" displayName="Начисления" ref="A2:O11" totalsRowShown="0" headerRowDxfId="17" headerRowBorderDxfId="16" tableBorderDxfId="15">
  <autoFilter ref="A2:O11"/>
  <tableColumns count="15">
    <tableColumn id="1" name="№ п/п" dataDxfId="14">
      <calculatedColumnFormula>IF(ISBLANK(B3),"",MAX(A$2:A2)+1)</calculatedColumnFormula>
    </tableColumn>
    <tableColumn id="2" name="Период проведения работ" dataDxfId="13"/>
    <tableColumn id="3" name="Улица" dataDxfId="12"/>
    <tableColumn id="5" name="№ дома" dataDxfId="11"/>
    <tableColumn id="7" name="Фамилия И.О." dataDxfId="10"/>
    <tableColumn id="17" name="Виды работ" dataDxfId="9"/>
    <tableColumn id="8" name="ПСД, 1 %" dataDxfId="8"/>
    <tableColumn id="9" name="Заработанная плата, руб." dataDxfId="7"/>
    <tableColumn id="10" name="Начисления (сметная прибыль), руб." dataDxfId="6"/>
    <tableColumn id="11" name="Материал +ТЗР 4%, руб." dataDxfId="5"/>
    <tableColumn id="12" name="ЭММ, в т.ч. ЗПМ (общеэксплуатационные расходы), руб." dataDxfId="4"/>
    <tableColumn id="13" name="Прочие (накладные расходы), руб." dataDxfId="3"/>
    <tableColumn id="14" name="СЧЕТЕСЛИ" dataDxfId="0">
      <calculatedColumnFormula>COUNTIF(Начисления[[#This Row],[Улица]:[Прочие (накладные расходы), руб.]],"&lt;&gt;0""")</calculatedColumnFormula>
    </tableColumn>
    <tableColumn id="15" name="Итого (без НДС), руб." dataDxfId="2">
      <calculatedColumnFormula>SUM(G3:L3)</calculatedColumnFormula>
    </tableColumn>
    <tableColumn id="16" name="Итого (с НДС), руб." dataDxfId="1">
      <calculatedColumnFormula>N3*1.18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abSelected="1" zoomScale="90" zoomScaleNormal="90" workbookViewId="0">
      <selection activeCell="J18" sqref="J18"/>
    </sheetView>
  </sheetViews>
  <sheetFormatPr defaultRowHeight="14.25" x14ac:dyDescent="0.2"/>
  <cols>
    <col min="1" max="1" width="5.875" style="7" customWidth="1"/>
    <col min="2" max="2" width="10.25" style="2" customWidth="1"/>
    <col min="3" max="3" width="18.25" style="1" customWidth="1"/>
    <col min="4" max="4" width="6.5" style="1" customWidth="1"/>
    <col min="5" max="5" width="12" style="5" customWidth="1"/>
    <col min="6" max="6" width="28.125" style="5" customWidth="1"/>
    <col min="7" max="7" width="8.25" customWidth="1"/>
    <col min="8" max="8" width="10.375" customWidth="1"/>
    <col min="9" max="9" width="12.375" customWidth="1"/>
    <col min="10" max="10" width="10" customWidth="1"/>
    <col min="11" max="11" width="7.75" customWidth="1"/>
    <col min="12" max="12" width="8.5" customWidth="1"/>
    <col min="13" max="13" width="4.625" customWidth="1"/>
    <col min="14" max="15" width="14.625" bestFit="1" customWidth="1"/>
  </cols>
  <sheetData>
    <row r="2" spans="1:15" ht="129" thickBot="1" x14ac:dyDescent="0.25">
      <c r="A2" s="17" t="s">
        <v>0</v>
      </c>
      <c r="B2" s="18" t="s">
        <v>78</v>
      </c>
      <c r="C2" s="18" t="s">
        <v>4</v>
      </c>
      <c r="D2" s="18" t="s">
        <v>72</v>
      </c>
      <c r="E2" s="18" t="s">
        <v>1</v>
      </c>
      <c r="F2" s="18" t="s">
        <v>109</v>
      </c>
      <c r="G2" s="18" t="s">
        <v>77</v>
      </c>
      <c r="H2" s="18" t="s">
        <v>79</v>
      </c>
      <c r="I2" s="18" t="s">
        <v>84</v>
      </c>
      <c r="J2" s="18" t="s">
        <v>80</v>
      </c>
      <c r="K2" s="18" t="s">
        <v>81</v>
      </c>
      <c r="L2" s="18" t="s">
        <v>85</v>
      </c>
      <c r="M2" s="58" t="s">
        <v>113</v>
      </c>
      <c r="N2" s="18" t="s">
        <v>82</v>
      </c>
      <c r="O2" s="18" t="s">
        <v>83</v>
      </c>
    </row>
    <row r="3" spans="1:15" ht="15" thickTop="1" x14ac:dyDescent="0.2">
      <c r="A3" s="3">
        <f>IF(ISBLANK(B3),"",MAX(A$2:A2)+1)</f>
        <v>1</v>
      </c>
      <c r="B3" s="52">
        <v>42401</v>
      </c>
      <c r="C3" s="48" t="s">
        <v>96</v>
      </c>
      <c r="D3" s="49">
        <v>94</v>
      </c>
      <c r="E3" s="4" t="s">
        <v>74</v>
      </c>
      <c r="F3" s="4" t="s">
        <v>92</v>
      </c>
      <c r="G3" s="15">
        <v>6.21</v>
      </c>
      <c r="H3" s="15">
        <v>217.79</v>
      </c>
      <c r="I3" s="15">
        <v>106.7</v>
      </c>
      <c r="J3" s="15">
        <v>116.16</v>
      </c>
      <c r="K3" s="15">
        <v>0.68</v>
      </c>
      <c r="L3" s="15">
        <v>179.97</v>
      </c>
      <c r="M3" s="59">
        <f>COUNTIF(Начисления[[#This Row],[Улица]:[Прочие (накладные расходы), руб.]],"&lt;&gt;0""")</f>
        <v>10</v>
      </c>
      <c r="N3" s="15">
        <f t="shared" ref="N3:N10" si="0">SUM(G3:L3)</f>
        <v>627.51</v>
      </c>
      <c r="O3" s="15">
        <f t="shared" ref="O3:O10" si="1">N3*1.18</f>
        <v>740.46179999999993</v>
      </c>
    </row>
    <row r="4" spans="1:15" x14ac:dyDescent="0.2">
      <c r="A4" s="3">
        <f>IF(ISBLANK(B4),"",MAX(A$2:A3)+1)</f>
        <v>2</v>
      </c>
      <c r="B4" s="52">
        <v>42401</v>
      </c>
      <c r="C4" s="48" t="s">
        <v>7</v>
      </c>
      <c r="D4" s="49">
        <v>28</v>
      </c>
      <c r="E4" s="4" t="s">
        <v>75</v>
      </c>
      <c r="F4" s="4" t="s">
        <v>111</v>
      </c>
      <c r="G4" s="15">
        <v>7</v>
      </c>
      <c r="H4" s="15">
        <v>222</v>
      </c>
      <c r="I4" s="15">
        <v>100</v>
      </c>
      <c r="J4" s="15">
        <v>555</v>
      </c>
      <c r="K4" s="15">
        <v>0.67</v>
      </c>
      <c r="L4" s="15">
        <v>150.1</v>
      </c>
      <c r="M4" s="59">
        <f>COUNTIF(Начисления[[#This Row],[Улица]:[Прочие (накладные расходы), руб.]],"&lt;&gt;0""")</f>
        <v>10</v>
      </c>
      <c r="N4" s="15">
        <f t="shared" si="0"/>
        <v>1034.77</v>
      </c>
      <c r="O4" s="15">
        <f t="shared" si="1"/>
        <v>1221.0285999999999</v>
      </c>
    </row>
    <row r="5" spans="1:15" x14ac:dyDescent="0.2">
      <c r="A5" s="3">
        <f>IF(ISBLANK(B5),"",MAX(A$2:A4)+1)</f>
        <v>3</v>
      </c>
      <c r="B5" s="53">
        <v>42491</v>
      </c>
      <c r="C5" s="51" t="s">
        <v>96</v>
      </c>
      <c r="D5" s="49">
        <v>94</v>
      </c>
      <c r="E5" s="5" t="s">
        <v>74</v>
      </c>
      <c r="F5" s="4" t="s">
        <v>93</v>
      </c>
      <c r="G5" s="15">
        <v>6.21</v>
      </c>
      <c r="H5" s="15">
        <v>150</v>
      </c>
      <c r="I5" s="15">
        <v>200</v>
      </c>
      <c r="J5" s="15">
        <v>51.25</v>
      </c>
      <c r="K5" s="15">
        <v>0.68</v>
      </c>
      <c r="L5" s="15">
        <v>18</v>
      </c>
      <c r="M5" s="59">
        <f>COUNTIF(Начисления[[#This Row],[Улица]:[Прочие (накладные расходы), руб.]],"&lt;&gt;0""")</f>
        <v>10</v>
      </c>
      <c r="N5" s="15">
        <f t="shared" si="0"/>
        <v>426.14000000000004</v>
      </c>
      <c r="O5" s="15">
        <f t="shared" si="1"/>
        <v>502.84520000000003</v>
      </c>
    </row>
    <row r="6" spans="1:15" x14ac:dyDescent="0.2">
      <c r="A6" s="19">
        <f>IF(ISBLANK(B6),"",MAX(A$2:A5)+1)</f>
        <v>4</v>
      </c>
      <c r="B6" s="53">
        <v>42522</v>
      </c>
      <c r="C6" s="51" t="s">
        <v>96</v>
      </c>
      <c r="D6" s="49">
        <v>94</v>
      </c>
      <c r="E6" s="5" t="s">
        <v>74</v>
      </c>
      <c r="F6" s="4" t="s">
        <v>94</v>
      </c>
      <c r="G6" s="15">
        <v>6.22</v>
      </c>
      <c r="H6" s="15">
        <v>1256.25</v>
      </c>
      <c r="I6" s="15">
        <v>240</v>
      </c>
      <c r="J6" s="15">
        <v>4025</v>
      </c>
      <c r="K6" s="15">
        <v>0.67</v>
      </c>
      <c r="L6" s="15">
        <v>248</v>
      </c>
      <c r="M6" s="59">
        <f>COUNTIF(Начисления[[#This Row],[Улица]:[Прочие (накладные расходы), руб.]],"&lt;&gt;0""")</f>
        <v>10</v>
      </c>
      <c r="N6" s="15">
        <f t="shared" si="0"/>
        <v>5776.14</v>
      </c>
      <c r="O6" s="15">
        <f t="shared" si="1"/>
        <v>6815.8451999999997</v>
      </c>
    </row>
    <row r="7" spans="1:15" x14ac:dyDescent="0.2">
      <c r="A7" s="19">
        <f>IF(ISBLANK(B7),"",MAX(A$2:A6)+1)</f>
        <v>5</v>
      </c>
      <c r="B7" s="53">
        <v>42522</v>
      </c>
      <c r="C7" s="51" t="s">
        <v>7</v>
      </c>
      <c r="D7" s="50">
        <v>28</v>
      </c>
      <c r="E7" s="51" t="s">
        <v>75</v>
      </c>
      <c r="F7" s="51" t="s">
        <v>112</v>
      </c>
      <c r="G7" s="15">
        <v>6.21</v>
      </c>
      <c r="H7" s="15">
        <v>12548</v>
      </c>
      <c r="I7" s="15">
        <v>256</v>
      </c>
      <c r="J7" s="15">
        <v>456</v>
      </c>
      <c r="K7" s="15">
        <v>0.67</v>
      </c>
      <c r="L7" s="15">
        <v>300</v>
      </c>
      <c r="M7" s="59">
        <f>COUNTIF(Начисления[[#This Row],[Улица]:[Прочие (накладные расходы), руб.]],"&lt;&gt;0""")</f>
        <v>10</v>
      </c>
      <c r="N7" s="15">
        <f t="shared" si="0"/>
        <v>13566.88</v>
      </c>
      <c r="O7" s="15">
        <f t="shared" si="1"/>
        <v>16008.918399999999</v>
      </c>
    </row>
    <row r="8" spans="1:15" x14ac:dyDescent="0.2">
      <c r="A8" s="19">
        <f>IF(ISBLANK(B8),"",MAX(A$2:A7)+1)</f>
        <v>6</v>
      </c>
      <c r="B8" s="53">
        <v>42552</v>
      </c>
      <c r="C8" s="51" t="s">
        <v>7</v>
      </c>
      <c r="D8" s="50">
        <v>30</v>
      </c>
      <c r="E8" s="16" t="s">
        <v>75</v>
      </c>
      <c r="F8" s="16" t="s">
        <v>112</v>
      </c>
      <c r="G8" s="15">
        <v>6.21</v>
      </c>
      <c r="H8" s="15">
        <v>12546</v>
      </c>
      <c r="I8" s="15">
        <v>255</v>
      </c>
      <c r="J8" s="15">
        <v>454</v>
      </c>
      <c r="K8" s="15">
        <v>0.67</v>
      </c>
      <c r="L8" s="15">
        <v>200</v>
      </c>
      <c r="M8" s="59">
        <f>COUNTIF(Начисления[[#This Row],[Улица]:[Прочие (накладные расходы), руб.]],"&lt;&gt;0""")</f>
        <v>10</v>
      </c>
      <c r="N8" s="15">
        <f t="shared" si="0"/>
        <v>13461.88</v>
      </c>
      <c r="O8" s="15">
        <f t="shared" si="1"/>
        <v>15885.018399999999</v>
      </c>
    </row>
    <row r="9" spans="1:15" x14ac:dyDescent="0.2">
      <c r="A9" s="19">
        <f>IF(ISBLANK(B9),"",MAX(A$2:A8)+1)</f>
        <v>7</v>
      </c>
      <c r="B9" s="53">
        <v>42552</v>
      </c>
      <c r="C9" s="51" t="s">
        <v>96</v>
      </c>
      <c r="D9" s="50">
        <v>36</v>
      </c>
      <c r="E9" s="16" t="s">
        <v>74</v>
      </c>
      <c r="F9" s="16" t="s">
        <v>110</v>
      </c>
      <c r="G9" s="15">
        <v>6.21</v>
      </c>
      <c r="H9" s="15">
        <v>456789</v>
      </c>
      <c r="I9" s="15">
        <v>533</v>
      </c>
      <c r="J9" s="15">
        <v>123456</v>
      </c>
      <c r="K9" s="15">
        <v>0.67</v>
      </c>
      <c r="L9" s="15">
        <v>2000</v>
      </c>
      <c r="M9" s="59">
        <f>COUNTIF(Начисления[[#This Row],[Улица]:[Прочие (накладные расходы), руб.]],"&lt;&gt;0""")</f>
        <v>10</v>
      </c>
      <c r="N9" s="15">
        <f t="shared" si="0"/>
        <v>582784.88</v>
      </c>
      <c r="O9" s="15">
        <f t="shared" si="1"/>
        <v>687686.15839999996</v>
      </c>
    </row>
    <row r="10" spans="1:15" x14ac:dyDescent="0.2">
      <c r="A10" s="19">
        <f>IF(ISBLANK(B10),"",MAX(A$2:A9)+1)</f>
        <v>8</v>
      </c>
      <c r="B10" s="53">
        <v>42552</v>
      </c>
      <c r="C10" s="51" t="s">
        <v>96</v>
      </c>
      <c r="D10" s="50">
        <v>94</v>
      </c>
      <c r="E10" s="16" t="s">
        <v>74</v>
      </c>
      <c r="F10" s="16" t="s">
        <v>95</v>
      </c>
      <c r="G10" s="15">
        <v>6.21</v>
      </c>
      <c r="H10" s="15">
        <v>2547</v>
      </c>
      <c r="I10" s="15">
        <v>200</v>
      </c>
      <c r="J10" s="15">
        <v>1234</v>
      </c>
      <c r="K10" s="15">
        <v>0.67</v>
      </c>
      <c r="L10" s="15">
        <v>600</v>
      </c>
      <c r="M10" s="59">
        <f>COUNTIF(Начисления[[#This Row],[Улица]:[Прочие (накладные расходы), руб.]],"&lt;&gt;0""")</f>
        <v>10</v>
      </c>
      <c r="N10" s="15">
        <f t="shared" si="0"/>
        <v>4587.88</v>
      </c>
      <c r="O10" s="15">
        <f t="shared" si="1"/>
        <v>5413.6984000000002</v>
      </c>
    </row>
    <row r="11" spans="1:15" x14ac:dyDescent="0.2">
      <c r="A11" s="19">
        <f>IF(ISBLANK(B11),"",MAX(A$2:A10)+1)</f>
        <v>9</v>
      </c>
      <c r="B11" s="53">
        <v>42552</v>
      </c>
      <c r="C11" s="51" t="s">
        <v>6</v>
      </c>
      <c r="D11" s="50">
        <v>29</v>
      </c>
      <c r="E11" s="16" t="s">
        <v>76</v>
      </c>
      <c r="F11" s="16"/>
      <c r="G11" s="15">
        <v>6.7</v>
      </c>
      <c r="H11" s="15"/>
      <c r="I11" s="15"/>
      <c r="J11" s="15"/>
      <c r="K11" s="15"/>
      <c r="L11" s="15"/>
      <c r="M11" s="59">
        <f>COUNTIF(Начисления[[#This Row],[Улица]:[Прочие (накладные расходы), руб.]],"&lt;&gt;0""")</f>
        <v>10</v>
      </c>
      <c r="N11" s="15">
        <f>SUM(G11:L11)</f>
        <v>6.7</v>
      </c>
      <c r="O11" s="15">
        <f>N11*1.18</f>
        <v>7.9059999999999997</v>
      </c>
    </row>
  </sheetData>
  <sheetProtection selectLockedCells="1"/>
  <conditionalFormatting sqref="G3:O11">
    <cfRule type="cellIs" dxfId="18" priority="1" operator="equal">
      <formula>0</formula>
    </cfRule>
  </conditionalFormatting>
  <dataValidations count="3">
    <dataValidation type="list" allowBlank="1" showInputMessage="1" showErrorMessage="1" sqref="C3:C11">
      <formula1>улицы</formula1>
    </dataValidation>
    <dataValidation type="custom" allowBlank="1" showErrorMessage="1" errorTitle="СТОП!" error="В этой ячейкеПорядковый номер появится автоматически после ввода фамилии в столбце &quot;Период проведения работ&quot;. Жми &quot;Отмена&quot;." sqref="A3:A11">
      <formula1>0</formula1>
    </dataValidation>
    <dataValidation type="list" allowBlank="1" showInputMessage="1" showErrorMessage="1" sqref="D3:D11">
      <formula1>список</formula1>
    </dataValidation>
  </dataValidations>
  <pageMargins left="0.23622047244094491" right="0.19685039370078741" top="0.19685039370078741" bottom="0.19685039370078741" header="0" footer="0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Списки!$A$2:$A$4</xm:f>
          </x14:formula1>
          <xm:sqref>E3:E11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workbookViewId="0">
      <selection activeCell="G18" sqref="G18"/>
    </sheetView>
  </sheetViews>
  <sheetFormatPr defaultRowHeight="14.25" x14ac:dyDescent="0.2"/>
  <cols>
    <col min="1" max="1" width="21.25" bestFit="1" customWidth="1"/>
    <col min="2" max="2" width="7.75" style="2" bestFit="1" customWidth="1"/>
    <col min="3" max="4" width="12.375" style="43" bestFit="1" customWidth="1"/>
    <col min="5" max="5" width="13.25" customWidth="1"/>
  </cols>
  <sheetData>
    <row r="1" spans="1:5" ht="38.25" customHeight="1" x14ac:dyDescent="0.2">
      <c r="A1" s="60" t="s">
        <v>108</v>
      </c>
      <c r="B1" s="60"/>
      <c r="C1" s="60"/>
      <c r="D1" s="60"/>
    </row>
    <row r="2" spans="1:5" ht="94.5" x14ac:dyDescent="0.2">
      <c r="A2" s="20" t="s">
        <v>107</v>
      </c>
      <c r="B2" s="20" t="s">
        <v>72</v>
      </c>
      <c r="C2" s="20" t="s">
        <v>86</v>
      </c>
      <c r="D2" s="21" t="s">
        <v>87</v>
      </c>
      <c r="E2" s="20" t="s">
        <v>91</v>
      </c>
    </row>
    <row r="3" spans="1:5" ht="15.75" x14ac:dyDescent="0.2">
      <c r="A3" s="34" t="s">
        <v>96</v>
      </c>
      <c r="B3" s="47">
        <v>7</v>
      </c>
      <c r="C3" s="54"/>
      <c r="D3" s="55"/>
      <c r="E3" s="33"/>
    </row>
    <row r="4" spans="1:5" ht="15.75" x14ac:dyDescent="0.2">
      <c r="A4" s="26" t="s">
        <v>97</v>
      </c>
      <c r="B4" s="47">
        <v>9</v>
      </c>
      <c r="C4" s="54"/>
      <c r="D4" s="55"/>
      <c r="E4" s="33"/>
    </row>
    <row r="5" spans="1:5" ht="15.75" x14ac:dyDescent="0.2">
      <c r="A5" s="26" t="s">
        <v>97</v>
      </c>
      <c r="B5" s="47">
        <v>36</v>
      </c>
      <c r="C5" s="54"/>
      <c r="D5" s="55"/>
      <c r="E5" s="33"/>
    </row>
    <row r="6" spans="1:5" ht="14.25" customHeight="1" x14ac:dyDescent="0.2">
      <c r="A6" s="34" t="s">
        <v>96</v>
      </c>
      <c r="B6" s="47">
        <v>94</v>
      </c>
      <c r="C6" s="37">
        <v>-52734.899999999965</v>
      </c>
      <c r="D6" s="44">
        <v>1000</v>
      </c>
      <c r="E6" s="33">
        <v>-65207.759999999966</v>
      </c>
    </row>
    <row r="7" spans="1:5" ht="15.75" x14ac:dyDescent="0.2">
      <c r="A7" s="26" t="s">
        <v>97</v>
      </c>
      <c r="B7" s="27" t="s">
        <v>55</v>
      </c>
      <c r="C7" s="38">
        <v>273918.49</v>
      </c>
      <c r="D7" s="45"/>
      <c r="E7" s="33"/>
    </row>
    <row r="8" spans="1:5" ht="15.75" x14ac:dyDescent="0.2">
      <c r="A8" s="26" t="s">
        <v>97</v>
      </c>
      <c r="B8" s="27">
        <v>96</v>
      </c>
      <c r="C8" s="38">
        <v>56028.2</v>
      </c>
      <c r="D8" s="45"/>
      <c r="E8" s="33"/>
    </row>
    <row r="9" spans="1:5" ht="15.75" x14ac:dyDescent="0.2">
      <c r="A9" s="26" t="s">
        <v>96</v>
      </c>
      <c r="B9" s="27">
        <v>100</v>
      </c>
      <c r="C9" s="38">
        <v>35032.770000000004</v>
      </c>
      <c r="D9" s="45"/>
      <c r="E9" s="33"/>
    </row>
    <row r="10" spans="1:5" ht="15.75" x14ac:dyDescent="0.2">
      <c r="A10" s="26" t="s">
        <v>97</v>
      </c>
      <c r="B10" s="27">
        <v>102</v>
      </c>
      <c r="C10" s="38">
        <v>102921.76000000001</v>
      </c>
      <c r="D10" s="45"/>
      <c r="E10" s="33"/>
    </row>
    <row r="11" spans="1:5" ht="15.75" x14ac:dyDescent="0.2">
      <c r="A11" s="26" t="s">
        <v>96</v>
      </c>
      <c r="B11" s="27">
        <v>104</v>
      </c>
      <c r="C11" s="38">
        <v>8723.35</v>
      </c>
      <c r="D11" s="45"/>
      <c r="E11" s="33"/>
    </row>
    <row r="12" spans="1:5" ht="15.75" x14ac:dyDescent="0.2">
      <c r="A12" s="26" t="s">
        <v>96</v>
      </c>
      <c r="B12" s="27">
        <v>106</v>
      </c>
      <c r="C12" s="38">
        <v>107711.31999999999</v>
      </c>
      <c r="D12" s="45">
        <v>75507.56</v>
      </c>
      <c r="E12" s="33"/>
    </row>
    <row r="13" spans="1:5" ht="15.75" x14ac:dyDescent="0.2">
      <c r="A13" s="26" t="s">
        <v>96</v>
      </c>
      <c r="B13" s="27">
        <v>108</v>
      </c>
      <c r="C13" s="38">
        <v>12.07999999995809</v>
      </c>
      <c r="D13" s="45">
        <f>25431.6+356933.31</f>
        <v>382364.91</v>
      </c>
      <c r="E13" s="33"/>
    </row>
    <row r="14" spans="1:5" ht="15.75" x14ac:dyDescent="0.2">
      <c r="A14" s="26" t="s">
        <v>96</v>
      </c>
      <c r="B14" s="27">
        <v>110</v>
      </c>
      <c r="C14" s="39">
        <v>78754.939999999988</v>
      </c>
      <c r="D14" s="45">
        <v>26834.15</v>
      </c>
      <c r="E14" s="33"/>
    </row>
    <row r="15" spans="1:5" ht="15.75" x14ac:dyDescent="0.2">
      <c r="A15" s="26" t="s">
        <v>97</v>
      </c>
      <c r="B15" s="27">
        <v>112</v>
      </c>
      <c r="C15" s="38">
        <v>108870.79000000001</v>
      </c>
      <c r="D15" s="45">
        <v>50866.62</v>
      </c>
      <c r="E15" s="33"/>
    </row>
    <row r="16" spans="1:5" ht="15.75" x14ac:dyDescent="0.2">
      <c r="A16" s="26" t="s">
        <v>97</v>
      </c>
      <c r="B16" s="27">
        <v>114</v>
      </c>
      <c r="C16" s="38">
        <v>115895.59</v>
      </c>
      <c r="D16" s="45">
        <v>25138.2</v>
      </c>
      <c r="E16" s="33"/>
    </row>
    <row r="17" spans="1:8" ht="15.75" x14ac:dyDescent="0.2">
      <c r="A17" s="26" t="s">
        <v>5</v>
      </c>
      <c r="B17" s="27">
        <v>31</v>
      </c>
      <c r="C17" s="38">
        <v>387265.24</v>
      </c>
      <c r="D17" s="45">
        <v>103284.48</v>
      </c>
      <c r="E17" s="33"/>
    </row>
    <row r="18" spans="1:8" ht="15.75" x14ac:dyDescent="0.2">
      <c r="A18" s="26" t="s">
        <v>5</v>
      </c>
      <c r="B18" s="27">
        <v>49</v>
      </c>
      <c r="C18" s="38"/>
      <c r="D18" s="45"/>
      <c r="E18" s="33"/>
    </row>
    <row r="19" spans="1:8" ht="15.75" x14ac:dyDescent="0.2">
      <c r="A19" s="26" t="s">
        <v>98</v>
      </c>
      <c r="B19" s="27">
        <v>29</v>
      </c>
      <c r="C19" s="38">
        <v>371412.5698</v>
      </c>
      <c r="D19" s="45">
        <v>222184.95</v>
      </c>
      <c r="E19" s="33"/>
    </row>
    <row r="20" spans="1:8" ht="15.75" x14ac:dyDescent="0.2">
      <c r="A20" s="26" t="s">
        <v>7</v>
      </c>
      <c r="B20" s="27">
        <v>30</v>
      </c>
      <c r="C20" s="38">
        <v>119937.66</v>
      </c>
      <c r="D20" s="45">
        <v>110705.16</v>
      </c>
      <c r="E20" s="33"/>
    </row>
    <row r="21" spans="1:8" ht="15.75" x14ac:dyDescent="0.2">
      <c r="A21" s="26" t="s">
        <v>99</v>
      </c>
      <c r="B21" s="27">
        <v>1</v>
      </c>
      <c r="C21" s="38">
        <v>186757.3</v>
      </c>
      <c r="D21" s="45">
        <v>61517.16</v>
      </c>
      <c r="E21" s="33"/>
    </row>
    <row r="22" spans="1:8" ht="15.75" x14ac:dyDescent="0.2">
      <c r="A22" s="26" t="s">
        <v>99</v>
      </c>
      <c r="B22" s="27">
        <v>2</v>
      </c>
      <c r="C22" s="38">
        <v>144087.60999999999</v>
      </c>
      <c r="D22" s="45">
        <v>84548.64</v>
      </c>
      <c r="E22" s="33"/>
      <c r="H22" s="8"/>
    </row>
    <row r="23" spans="1:8" ht="15.75" x14ac:dyDescent="0.2">
      <c r="A23" s="26" t="s">
        <v>99</v>
      </c>
      <c r="B23" s="27">
        <v>3</v>
      </c>
      <c r="C23" s="38"/>
      <c r="D23" s="45"/>
      <c r="E23" s="33"/>
      <c r="H23" s="8"/>
    </row>
    <row r="24" spans="1:8" ht="15.75" x14ac:dyDescent="0.2">
      <c r="A24" s="26" t="s">
        <v>99</v>
      </c>
      <c r="B24" s="27">
        <v>5</v>
      </c>
      <c r="C24" s="38"/>
      <c r="D24" s="45"/>
      <c r="E24" s="33"/>
      <c r="H24" s="8"/>
    </row>
    <row r="25" spans="1:8" ht="15.75" x14ac:dyDescent="0.2">
      <c r="A25" s="26" t="s">
        <v>99</v>
      </c>
      <c r="B25" s="27" t="s">
        <v>56</v>
      </c>
      <c r="C25" s="38"/>
      <c r="D25" s="45"/>
      <c r="E25" s="33"/>
      <c r="H25" s="8"/>
    </row>
    <row r="26" spans="1:8" ht="15.75" x14ac:dyDescent="0.2">
      <c r="A26" s="26" t="s">
        <v>9</v>
      </c>
      <c r="B26" s="27">
        <v>3</v>
      </c>
      <c r="C26" s="38"/>
      <c r="D26" s="45"/>
      <c r="E26" s="33"/>
      <c r="H26" s="8"/>
    </row>
    <row r="27" spans="1:8" ht="15.75" x14ac:dyDescent="0.2">
      <c r="A27" s="26" t="s">
        <v>9</v>
      </c>
      <c r="B27" s="27">
        <v>15</v>
      </c>
      <c r="C27" s="38"/>
      <c r="D27" s="45"/>
      <c r="E27" s="33"/>
      <c r="H27" s="8"/>
    </row>
    <row r="28" spans="1:8" ht="15.75" x14ac:dyDescent="0.2">
      <c r="A28" s="26" t="s">
        <v>9</v>
      </c>
      <c r="B28" s="27" t="s">
        <v>57</v>
      </c>
      <c r="C28" s="38"/>
      <c r="D28" s="45"/>
      <c r="E28" s="33"/>
      <c r="H28" s="8"/>
    </row>
    <row r="29" spans="1:8" ht="15.75" x14ac:dyDescent="0.2">
      <c r="A29" s="26" t="s">
        <v>10</v>
      </c>
      <c r="B29" s="27">
        <v>29</v>
      </c>
      <c r="C29" s="38">
        <v>48180.880000000005</v>
      </c>
      <c r="D29" s="45">
        <v>51200.22</v>
      </c>
      <c r="E29" s="33"/>
    </row>
    <row r="30" spans="1:8" ht="15.75" x14ac:dyDescent="0.2">
      <c r="A30" s="26" t="s">
        <v>11</v>
      </c>
      <c r="B30" s="27">
        <v>117</v>
      </c>
      <c r="C30" s="38">
        <v>150507.02000000002</v>
      </c>
      <c r="D30" s="45">
        <v>258535.11</v>
      </c>
      <c r="E30" s="33"/>
    </row>
    <row r="31" spans="1:8" ht="15.75" x14ac:dyDescent="0.2">
      <c r="A31" s="26" t="s">
        <v>12</v>
      </c>
      <c r="B31" s="27">
        <v>22</v>
      </c>
      <c r="C31" s="38"/>
      <c r="D31" s="45"/>
      <c r="E31" s="33"/>
    </row>
    <row r="32" spans="1:8" ht="15.75" x14ac:dyDescent="0.2">
      <c r="A32" s="26" t="s">
        <v>13</v>
      </c>
      <c r="B32" s="27">
        <v>24</v>
      </c>
      <c r="C32" s="38"/>
      <c r="D32" s="45"/>
      <c r="E32" s="33"/>
    </row>
    <row r="33" spans="1:8" ht="15.75" x14ac:dyDescent="0.2">
      <c r="A33" s="26" t="s">
        <v>13</v>
      </c>
      <c r="B33" s="27">
        <v>45</v>
      </c>
      <c r="C33" s="38"/>
      <c r="D33" s="45"/>
      <c r="E33" s="33"/>
    </row>
    <row r="34" spans="1:8" ht="15.75" x14ac:dyDescent="0.2">
      <c r="A34" s="26" t="s">
        <v>13</v>
      </c>
      <c r="B34" s="27">
        <v>67</v>
      </c>
      <c r="C34" s="38"/>
      <c r="D34" s="45"/>
      <c r="E34" s="33"/>
    </row>
    <row r="35" spans="1:8" ht="15.75" x14ac:dyDescent="0.2">
      <c r="A35" s="26" t="s">
        <v>13</v>
      </c>
      <c r="B35" s="27">
        <v>69</v>
      </c>
      <c r="C35" s="38"/>
      <c r="D35" s="45"/>
      <c r="E35" s="33"/>
    </row>
    <row r="36" spans="1:8" ht="15.75" x14ac:dyDescent="0.2">
      <c r="A36" s="26" t="s">
        <v>13</v>
      </c>
      <c r="B36" s="56">
        <v>79</v>
      </c>
      <c r="C36" s="38">
        <v>-24688.720000000001</v>
      </c>
      <c r="D36" s="45">
        <v>19080.12</v>
      </c>
      <c r="E36" s="33"/>
    </row>
    <row r="37" spans="1:8" ht="15.75" x14ac:dyDescent="0.2">
      <c r="A37" s="26" t="s">
        <v>13</v>
      </c>
      <c r="B37" s="56">
        <v>96</v>
      </c>
      <c r="C37" s="38"/>
      <c r="D37" s="45"/>
      <c r="E37" s="33"/>
      <c r="H37" s="8"/>
    </row>
    <row r="38" spans="1:8" ht="15.75" x14ac:dyDescent="0.2">
      <c r="A38" s="26" t="s">
        <v>13</v>
      </c>
      <c r="B38" s="27">
        <v>115</v>
      </c>
      <c r="C38" s="38">
        <v>-103937.16999999998</v>
      </c>
      <c r="D38" s="45">
        <v>105005.28</v>
      </c>
      <c r="E38" s="33"/>
      <c r="H38" s="8"/>
    </row>
    <row r="39" spans="1:8" ht="15.75" x14ac:dyDescent="0.2">
      <c r="A39" s="26" t="s">
        <v>14</v>
      </c>
      <c r="B39" s="27">
        <v>5</v>
      </c>
      <c r="C39" s="38"/>
      <c r="D39" s="45"/>
      <c r="E39" s="33"/>
      <c r="H39" s="8"/>
    </row>
    <row r="40" spans="1:8" ht="15.75" x14ac:dyDescent="0.2">
      <c r="A40" s="26" t="s">
        <v>14</v>
      </c>
      <c r="B40" s="27">
        <v>30</v>
      </c>
      <c r="C40" s="38">
        <v>79393.19</v>
      </c>
      <c r="D40" s="45">
        <v>24852</v>
      </c>
      <c r="E40" s="33"/>
      <c r="H40" s="8"/>
    </row>
    <row r="41" spans="1:8" ht="15.75" x14ac:dyDescent="0.2">
      <c r="A41" s="26" t="s">
        <v>14</v>
      </c>
      <c r="B41" s="27">
        <v>32</v>
      </c>
      <c r="C41" s="38">
        <v>-52139.229999999996</v>
      </c>
      <c r="D41" s="45">
        <v>24317.7</v>
      </c>
      <c r="E41" s="33"/>
      <c r="H41" s="8"/>
    </row>
    <row r="42" spans="1:8" ht="15.75" x14ac:dyDescent="0.2">
      <c r="A42" s="26" t="s">
        <v>15</v>
      </c>
      <c r="B42" s="57">
        <v>6</v>
      </c>
      <c r="C42" s="38"/>
      <c r="D42" s="45"/>
      <c r="E42" s="33"/>
      <c r="H42" s="8"/>
    </row>
    <row r="43" spans="1:8" ht="15.75" x14ac:dyDescent="0.2">
      <c r="A43" s="26" t="s">
        <v>15</v>
      </c>
      <c r="B43" s="57">
        <v>12</v>
      </c>
      <c r="C43" s="38"/>
      <c r="D43" s="45"/>
      <c r="E43" s="33"/>
      <c r="H43" s="8"/>
    </row>
    <row r="44" spans="1:8" ht="15.75" x14ac:dyDescent="0.2">
      <c r="A44" s="26" t="s">
        <v>15</v>
      </c>
      <c r="B44" s="57">
        <v>17</v>
      </c>
      <c r="C44" s="38"/>
      <c r="D44" s="45"/>
      <c r="E44" s="33"/>
      <c r="H44" s="8"/>
    </row>
    <row r="45" spans="1:8" ht="15.75" x14ac:dyDescent="0.2">
      <c r="A45" s="26" t="s">
        <v>15</v>
      </c>
      <c r="B45" s="57">
        <v>22</v>
      </c>
      <c r="C45" s="38"/>
      <c r="D45" s="45"/>
      <c r="E45" s="33"/>
      <c r="H45" s="8"/>
    </row>
    <row r="46" spans="1:8" ht="15.75" x14ac:dyDescent="0.2">
      <c r="A46" s="26" t="s">
        <v>15</v>
      </c>
      <c r="B46" s="57" t="s">
        <v>58</v>
      </c>
      <c r="C46" s="38"/>
      <c r="D46" s="45"/>
      <c r="E46" s="33"/>
      <c r="H46" s="8"/>
    </row>
    <row r="47" spans="1:8" ht="15.75" x14ac:dyDescent="0.2">
      <c r="A47" s="26" t="s">
        <v>15</v>
      </c>
      <c r="B47" s="57">
        <v>37</v>
      </c>
      <c r="C47" s="38"/>
      <c r="D47" s="45"/>
      <c r="E47" s="33"/>
      <c r="H47" s="8"/>
    </row>
    <row r="48" spans="1:8" ht="15.75" x14ac:dyDescent="0.2">
      <c r="A48" s="26" t="s">
        <v>16</v>
      </c>
      <c r="B48" s="57">
        <v>4</v>
      </c>
      <c r="C48" s="38"/>
      <c r="D48" s="45"/>
      <c r="E48" s="33"/>
      <c r="H48" s="8"/>
    </row>
    <row r="49" spans="1:8" ht="15.75" x14ac:dyDescent="0.2">
      <c r="A49" s="26" t="s">
        <v>16</v>
      </c>
      <c r="B49" s="57" t="s">
        <v>59</v>
      </c>
      <c r="C49" s="38"/>
      <c r="D49" s="45"/>
      <c r="E49" s="33"/>
      <c r="H49" s="8"/>
    </row>
    <row r="50" spans="1:8" ht="15.75" x14ac:dyDescent="0.2">
      <c r="A50" s="26" t="s">
        <v>16</v>
      </c>
      <c r="B50" s="57">
        <v>13</v>
      </c>
      <c r="C50" s="38"/>
      <c r="D50" s="45"/>
      <c r="E50" s="33"/>
      <c r="H50" s="8"/>
    </row>
    <row r="51" spans="1:8" ht="15.75" x14ac:dyDescent="0.2">
      <c r="A51" s="26" t="s">
        <v>16</v>
      </c>
      <c r="B51" s="57">
        <v>14</v>
      </c>
      <c r="C51" s="38"/>
      <c r="D51" s="45"/>
      <c r="E51" s="33"/>
      <c r="H51" s="8"/>
    </row>
    <row r="52" spans="1:8" ht="15.75" x14ac:dyDescent="0.2">
      <c r="A52" s="26" t="s">
        <v>16</v>
      </c>
      <c r="B52" s="57">
        <v>18</v>
      </c>
      <c r="C52" s="38">
        <v>46523.960000000006</v>
      </c>
      <c r="D52" s="45">
        <v>30174</v>
      </c>
      <c r="E52" s="33"/>
    </row>
    <row r="53" spans="1:8" ht="15.75" x14ac:dyDescent="0.2">
      <c r="A53" s="26" t="s">
        <v>16</v>
      </c>
      <c r="B53" s="57">
        <v>22</v>
      </c>
      <c r="C53" s="38">
        <v>17252.5</v>
      </c>
      <c r="D53" s="45">
        <v>14076</v>
      </c>
      <c r="E53" s="33"/>
    </row>
    <row r="54" spans="1:8" ht="15.75" x14ac:dyDescent="0.2">
      <c r="A54" s="26" t="s">
        <v>16</v>
      </c>
      <c r="B54" s="57">
        <v>36</v>
      </c>
      <c r="C54" s="38">
        <v>-452191.68</v>
      </c>
      <c r="D54" s="45">
        <v>139871.91</v>
      </c>
      <c r="E54" s="33"/>
    </row>
    <row r="55" spans="1:8" ht="15.75" x14ac:dyDescent="0.2">
      <c r="A55" s="26" t="s">
        <v>16</v>
      </c>
      <c r="B55" s="57">
        <v>38</v>
      </c>
      <c r="C55" s="38">
        <v>17055.959999999992</v>
      </c>
      <c r="D55" s="45">
        <v>119983.44</v>
      </c>
      <c r="E55" s="33"/>
    </row>
    <row r="56" spans="1:8" ht="15.75" x14ac:dyDescent="0.2">
      <c r="A56" s="26" t="s">
        <v>17</v>
      </c>
      <c r="B56" s="27">
        <v>50</v>
      </c>
      <c r="C56" s="38">
        <v>36297.71</v>
      </c>
      <c r="D56" s="45">
        <v>10841.64</v>
      </c>
      <c r="E56" s="33"/>
    </row>
    <row r="57" spans="1:8" ht="15.75" x14ac:dyDescent="0.2">
      <c r="A57" s="26" t="s">
        <v>17</v>
      </c>
      <c r="B57" s="27">
        <v>52</v>
      </c>
      <c r="C57" s="38">
        <v>112240.13</v>
      </c>
      <c r="D57" s="45">
        <v>24747.360000000001</v>
      </c>
      <c r="E57" s="33"/>
    </row>
    <row r="58" spans="1:8" ht="15.75" x14ac:dyDescent="0.2">
      <c r="A58" s="26" t="s">
        <v>17</v>
      </c>
      <c r="B58" s="27" t="s">
        <v>60</v>
      </c>
      <c r="C58" s="38">
        <v>-14270.829999999994</v>
      </c>
      <c r="D58" s="45">
        <v>12424.92</v>
      </c>
      <c r="E58" s="33"/>
    </row>
    <row r="59" spans="1:8" ht="15.75" x14ac:dyDescent="0.2">
      <c r="A59" s="26" t="s">
        <v>18</v>
      </c>
      <c r="B59" s="27">
        <v>8</v>
      </c>
      <c r="C59" s="38">
        <v>41335.47</v>
      </c>
      <c r="D59" s="45">
        <v>18879.09</v>
      </c>
      <c r="E59" s="33"/>
    </row>
    <row r="60" spans="1:8" ht="15.75" x14ac:dyDescent="0.2">
      <c r="A60" s="26" t="s">
        <v>19</v>
      </c>
      <c r="B60" s="27">
        <v>22</v>
      </c>
      <c r="C60" s="38">
        <v>99468.959999999992</v>
      </c>
      <c r="D60" s="45">
        <v>128780.65</v>
      </c>
      <c r="E60" s="33"/>
    </row>
    <row r="61" spans="1:8" ht="15.75" x14ac:dyDescent="0.2">
      <c r="A61" s="26" t="s">
        <v>19</v>
      </c>
      <c r="B61" s="27">
        <v>54</v>
      </c>
      <c r="C61" s="38">
        <v>-421941.78</v>
      </c>
      <c r="D61" s="45">
        <v>170467.46</v>
      </c>
      <c r="E61" s="33"/>
    </row>
    <row r="62" spans="1:8" ht="15.75" x14ac:dyDescent="0.2">
      <c r="A62" s="26" t="s">
        <v>19</v>
      </c>
      <c r="B62" s="27">
        <v>62</v>
      </c>
      <c r="C62" s="39">
        <v>-344091.32999999996</v>
      </c>
      <c r="D62" s="45">
        <v>382379.78</v>
      </c>
      <c r="E62" s="33"/>
    </row>
    <row r="63" spans="1:8" ht="15.75" x14ac:dyDescent="0.2">
      <c r="A63" s="26" t="s">
        <v>100</v>
      </c>
      <c r="B63" s="27">
        <v>10</v>
      </c>
      <c r="C63" s="38">
        <v>61730.23</v>
      </c>
      <c r="D63" s="45">
        <v>25320.12</v>
      </c>
      <c r="E63" s="33"/>
    </row>
    <row r="64" spans="1:8" ht="15.75" x14ac:dyDescent="0.2">
      <c r="A64" s="26" t="s">
        <v>100</v>
      </c>
      <c r="B64" s="27">
        <v>12</v>
      </c>
      <c r="C64" s="38">
        <v>101121.84999999999</v>
      </c>
      <c r="D64" s="45">
        <v>21739.32</v>
      </c>
      <c r="E64" s="33"/>
    </row>
    <row r="65" spans="1:5" ht="15.75" x14ac:dyDescent="0.2">
      <c r="A65" s="26" t="s">
        <v>22</v>
      </c>
      <c r="B65" s="27">
        <v>25</v>
      </c>
      <c r="C65" s="38">
        <v>58799.06</v>
      </c>
      <c r="D65" s="45">
        <v>96337.22</v>
      </c>
      <c r="E65" s="33"/>
    </row>
    <row r="66" spans="1:5" ht="15.75" x14ac:dyDescent="0.2">
      <c r="A66" s="26" t="s">
        <v>22</v>
      </c>
      <c r="B66" s="27">
        <v>27</v>
      </c>
      <c r="C66" s="38">
        <v>42188.03</v>
      </c>
      <c r="D66" s="45">
        <v>38290.32</v>
      </c>
      <c r="E66" s="33"/>
    </row>
    <row r="67" spans="1:5" ht="15.75" x14ac:dyDescent="0.2">
      <c r="A67" s="26" t="s">
        <v>22</v>
      </c>
      <c r="B67" s="27">
        <v>36</v>
      </c>
      <c r="C67" s="38">
        <v>-28474.289999999979</v>
      </c>
      <c r="D67" s="45">
        <v>459114.94</v>
      </c>
      <c r="E67" s="33"/>
    </row>
    <row r="68" spans="1:5" ht="15.75" x14ac:dyDescent="0.2">
      <c r="A68" s="26" t="s">
        <v>22</v>
      </c>
      <c r="B68" s="27">
        <v>38</v>
      </c>
      <c r="C68" s="38">
        <v>64602.55</v>
      </c>
      <c r="D68" s="45">
        <v>72282.240000000005</v>
      </c>
      <c r="E68" s="33"/>
    </row>
    <row r="69" spans="1:5" ht="15.75" x14ac:dyDescent="0.2">
      <c r="A69" s="26" t="s">
        <v>22</v>
      </c>
      <c r="B69" s="27">
        <v>60</v>
      </c>
      <c r="C69" s="38">
        <v>10655.629999999992</v>
      </c>
      <c r="D69" s="45">
        <v>140823.15</v>
      </c>
      <c r="E69" s="33"/>
    </row>
    <row r="70" spans="1:5" ht="15.75" x14ac:dyDescent="0.2">
      <c r="A70" s="26" t="s">
        <v>22</v>
      </c>
      <c r="B70" s="27">
        <v>62</v>
      </c>
      <c r="C70" s="38">
        <v>273512.52</v>
      </c>
      <c r="D70" s="45">
        <v>92836.13</v>
      </c>
      <c r="E70" s="33"/>
    </row>
    <row r="71" spans="1:5" ht="15.75" x14ac:dyDescent="0.2">
      <c r="A71" s="26" t="s">
        <v>24</v>
      </c>
      <c r="B71" s="27">
        <v>1</v>
      </c>
      <c r="C71" s="38">
        <v>250970.31</v>
      </c>
      <c r="D71" s="45">
        <v>154883.88</v>
      </c>
      <c r="E71" s="33"/>
    </row>
    <row r="72" spans="1:5" ht="15.75" x14ac:dyDescent="0.2">
      <c r="A72" s="26" t="s">
        <v>24</v>
      </c>
      <c r="B72" s="27">
        <v>2</v>
      </c>
      <c r="C72" s="39">
        <v>517566.01</v>
      </c>
      <c r="D72" s="45">
        <v>128729.34</v>
      </c>
      <c r="E72" s="33"/>
    </row>
    <row r="73" spans="1:5" ht="15.75" x14ac:dyDescent="0.2">
      <c r="A73" s="26" t="s">
        <v>24</v>
      </c>
      <c r="B73" s="27">
        <v>3</v>
      </c>
      <c r="C73" s="38">
        <v>81833.59</v>
      </c>
      <c r="D73" s="45">
        <v>165687.99</v>
      </c>
      <c r="E73" s="33"/>
    </row>
    <row r="74" spans="1:5" ht="15.75" x14ac:dyDescent="0.2">
      <c r="A74" s="26" t="s">
        <v>24</v>
      </c>
      <c r="B74" s="27" t="s">
        <v>56</v>
      </c>
      <c r="C74" s="38">
        <v>677502.46</v>
      </c>
      <c r="D74" s="45">
        <v>132395.64000000001</v>
      </c>
      <c r="E74" s="33"/>
    </row>
    <row r="75" spans="1:5" ht="15.75" x14ac:dyDescent="0.2">
      <c r="A75" s="26" t="s">
        <v>24</v>
      </c>
      <c r="B75" s="27">
        <v>7</v>
      </c>
      <c r="C75" s="38">
        <v>-43582.099999999977</v>
      </c>
      <c r="D75" s="45">
        <v>71494.740000000005</v>
      </c>
      <c r="E75" s="33"/>
    </row>
    <row r="76" spans="1:5" ht="15.75" x14ac:dyDescent="0.2">
      <c r="A76" s="26" t="s">
        <v>24</v>
      </c>
      <c r="B76" s="27">
        <v>9</v>
      </c>
      <c r="C76" s="38">
        <v>-169152.95</v>
      </c>
      <c r="D76" s="45">
        <v>62727.28</v>
      </c>
      <c r="E76" s="33"/>
    </row>
    <row r="77" spans="1:5" ht="15.75" x14ac:dyDescent="0.2">
      <c r="A77" s="26" t="s">
        <v>24</v>
      </c>
      <c r="B77" s="27">
        <v>11</v>
      </c>
      <c r="C77" s="38">
        <v>201413.9</v>
      </c>
      <c r="D77" s="45">
        <v>98662.2</v>
      </c>
      <c r="E77" s="33"/>
    </row>
    <row r="78" spans="1:5" ht="15.75" x14ac:dyDescent="0.2">
      <c r="A78" s="26" t="s">
        <v>24</v>
      </c>
      <c r="B78" s="27">
        <v>13</v>
      </c>
      <c r="C78" s="38">
        <v>10198.220000000008</v>
      </c>
      <c r="D78" s="45">
        <v>75318.240000000005</v>
      </c>
      <c r="E78" s="33"/>
    </row>
    <row r="79" spans="1:5" ht="15.75" x14ac:dyDescent="0.2">
      <c r="A79" s="26" t="s">
        <v>24</v>
      </c>
      <c r="B79" s="27" t="s">
        <v>101</v>
      </c>
      <c r="C79" s="38">
        <v>5706.1399999999994</v>
      </c>
      <c r="D79" s="45">
        <v>36005.919999999998</v>
      </c>
      <c r="E79" s="33"/>
    </row>
    <row r="80" spans="1:5" ht="15.75" x14ac:dyDescent="0.2">
      <c r="A80" s="26" t="s">
        <v>24</v>
      </c>
      <c r="B80" s="27">
        <v>15</v>
      </c>
      <c r="C80" s="38">
        <v>124578.79999999999</v>
      </c>
      <c r="D80" s="45">
        <v>83658.570000000007</v>
      </c>
      <c r="E80" s="33"/>
    </row>
    <row r="81" spans="1:5" ht="15.75" x14ac:dyDescent="0.2">
      <c r="A81" s="26" t="s">
        <v>24</v>
      </c>
      <c r="B81" s="27">
        <v>19</v>
      </c>
      <c r="C81" s="38">
        <v>203009.7</v>
      </c>
      <c r="D81" s="45">
        <v>70818.48</v>
      </c>
      <c r="E81" s="33"/>
    </row>
    <row r="82" spans="1:5" ht="15.75" x14ac:dyDescent="0.2">
      <c r="A82" s="26" t="s">
        <v>26</v>
      </c>
      <c r="B82" s="27">
        <v>40</v>
      </c>
      <c r="C82" s="38">
        <v>-17200.2</v>
      </c>
      <c r="D82" s="45">
        <v>12796.71</v>
      </c>
      <c r="E82" s="33"/>
    </row>
    <row r="83" spans="1:5" ht="15.75" x14ac:dyDescent="0.2">
      <c r="A83" s="26" t="s">
        <v>26</v>
      </c>
      <c r="B83" s="27" t="s">
        <v>62</v>
      </c>
      <c r="C83" s="38">
        <v>148911.84</v>
      </c>
      <c r="D83" s="45">
        <v>147472.98000000001</v>
      </c>
      <c r="E83" s="33"/>
    </row>
    <row r="84" spans="1:5" ht="15.75" x14ac:dyDescent="0.2">
      <c r="A84" s="26" t="s">
        <v>26</v>
      </c>
      <c r="B84" s="27">
        <v>42</v>
      </c>
      <c r="C84" s="38">
        <v>-52263.78</v>
      </c>
      <c r="D84" s="45">
        <v>28469.84</v>
      </c>
      <c r="E84" s="33"/>
    </row>
    <row r="85" spans="1:5" ht="15.75" x14ac:dyDescent="0.2">
      <c r="A85" s="26" t="s">
        <v>26</v>
      </c>
      <c r="B85" s="27">
        <v>71</v>
      </c>
      <c r="C85" s="38">
        <v>-32676.399999999965</v>
      </c>
      <c r="D85" s="45">
        <v>391656.32</v>
      </c>
      <c r="E85" s="33"/>
    </row>
    <row r="86" spans="1:5" ht="15.75" x14ac:dyDescent="0.2">
      <c r="A86" s="26" t="s">
        <v>26</v>
      </c>
      <c r="B86" s="27">
        <v>77</v>
      </c>
      <c r="C86" s="38">
        <v>511413.82999999996</v>
      </c>
      <c r="D86" s="45">
        <v>109575.47</v>
      </c>
      <c r="E86" s="33"/>
    </row>
    <row r="87" spans="1:5" ht="15.75" x14ac:dyDescent="0.2">
      <c r="A87" s="26" t="s">
        <v>26</v>
      </c>
      <c r="B87" s="27">
        <v>79</v>
      </c>
      <c r="C87" s="38">
        <v>-66090.84</v>
      </c>
      <c r="D87" s="45">
        <v>107525.39</v>
      </c>
      <c r="E87" s="33"/>
    </row>
    <row r="88" spans="1:5" ht="15.75" x14ac:dyDescent="0.2">
      <c r="A88" s="26" t="s">
        <v>27</v>
      </c>
      <c r="B88" s="27">
        <v>11</v>
      </c>
      <c r="C88" s="38">
        <v>25593.62000000001</v>
      </c>
      <c r="D88" s="45">
        <v>21852.6</v>
      </c>
      <c r="E88" s="33"/>
    </row>
    <row r="89" spans="1:5" ht="15.75" x14ac:dyDescent="0.2">
      <c r="A89" s="26" t="s">
        <v>102</v>
      </c>
      <c r="B89" s="27">
        <v>13</v>
      </c>
      <c r="C89" s="38">
        <v>22729.759999999998</v>
      </c>
      <c r="D89" s="45">
        <v>18506.32</v>
      </c>
      <c r="E89" s="33"/>
    </row>
    <row r="90" spans="1:5" ht="15.75" x14ac:dyDescent="0.2">
      <c r="A90" s="26" t="s">
        <v>27</v>
      </c>
      <c r="B90" s="27">
        <v>30</v>
      </c>
      <c r="C90" s="38">
        <v>148384.64000000001</v>
      </c>
      <c r="D90" s="45">
        <v>37061.879999999997</v>
      </c>
      <c r="E90" s="33"/>
    </row>
    <row r="91" spans="1:5" ht="15.75" x14ac:dyDescent="0.2">
      <c r="A91" s="26" t="s">
        <v>27</v>
      </c>
      <c r="B91" s="27">
        <v>35</v>
      </c>
      <c r="C91" s="38">
        <v>305055.91000000003</v>
      </c>
      <c r="D91" s="45">
        <v>101288.63</v>
      </c>
      <c r="E91" s="33"/>
    </row>
    <row r="92" spans="1:5" ht="15.75" x14ac:dyDescent="0.2">
      <c r="A92" s="26" t="s">
        <v>27</v>
      </c>
      <c r="B92" s="27">
        <v>45</v>
      </c>
      <c r="C92" s="38">
        <v>57532.85</v>
      </c>
      <c r="D92" s="45">
        <v>12588.56</v>
      </c>
      <c r="E92" s="33"/>
    </row>
    <row r="93" spans="1:5" ht="15.75" x14ac:dyDescent="0.2">
      <c r="A93" s="26" t="s">
        <v>27</v>
      </c>
      <c r="B93" s="27">
        <v>48</v>
      </c>
      <c r="C93" s="38">
        <v>30484.249999999996</v>
      </c>
      <c r="D93" s="45">
        <v>28161.48</v>
      </c>
      <c r="E93" s="33"/>
    </row>
    <row r="94" spans="1:5" ht="15.75" x14ac:dyDescent="0.2">
      <c r="A94" s="26" t="s">
        <v>27</v>
      </c>
      <c r="B94" s="27">
        <v>50</v>
      </c>
      <c r="C94" s="38">
        <v>31768.99</v>
      </c>
      <c r="D94" s="35">
        <v>28305.24</v>
      </c>
      <c r="E94" s="33"/>
    </row>
    <row r="95" spans="1:5" ht="15.75" x14ac:dyDescent="0.2">
      <c r="A95" s="26" t="s">
        <v>28</v>
      </c>
      <c r="B95" s="27">
        <v>44</v>
      </c>
      <c r="C95" s="40">
        <v>46806.5</v>
      </c>
      <c r="D95" s="45">
        <v>37986.6</v>
      </c>
      <c r="E95" s="33"/>
    </row>
    <row r="96" spans="1:5" ht="15.75" x14ac:dyDescent="0.2">
      <c r="A96" s="26" t="s">
        <v>28</v>
      </c>
      <c r="B96" s="27">
        <v>46</v>
      </c>
      <c r="C96" s="38">
        <v>53742.630000000034</v>
      </c>
      <c r="D96" s="45">
        <v>59381.04</v>
      </c>
      <c r="E96" s="33"/>
    </row>
    <row r="97" spans="1:5" ht="15.75" x14ac:dyDescent="0.2">
      <c r="A97" s="26" t="s">
        <v>3</v>
      </c>
      <c r="B97" s="27">
        <v>27</v>
      </c>
      <c r="C97" s="38">
        <v>15301.17</v>
      </c>
      <c r="D97" s="45">
        <v>20988.959999999999</v>
      </c>
      <c r="E97" s="33"/>
    </row>
    <row r="98" spans="1:5" ht="15.75" x14ac:dyDescent="0.2">
      <c r="A98" s="26" t="s">
        <v>3</v>
      </c>
      <c r="B98" s="27">
        <v>41</v>
      </c>
      <c r="C98" s="38">
        <v>482279.1</v>
      </c>
      <c r="D98" s="45">
        <v>161921.64000000001</v>
      </c>
      <c r="E98" s="33"/>
    </row>
    <row r="99" spans="1:5" ht="15.75" x14ac:dyDescent="0.2">
      <c r="A99" s="26" t="s">
        <v>3</v>
      </c>
      <c r="B99" s="27">
        <v>43</v>
      </c>
      <c r="C99" s="38">
        <v>436454.15</v>
      </c>
      <c r="D99" s="45">
        <v>163051.69</v>
      </c>
      <c r="E99" s="33"/>
    </row>
    <row r="100" spans="1:5" ht="15.75" x14ac:dyDescent="0.2">
      <c r="A100" s="26" t="s">
        <v>3</v>
      </c>
      <c r="B100" s="27">
        <v>45</v>
      </c>
      <c r="C100" s="38">
        <v>352174.73000000004</v>
      </c>
      <c r="D100" s="45">
        <v>94605.119999999995</v>
      </c>
      <c r="E100" s="33"/>
    </row>
    <row r="101" spans="1:5" ht="15.75" x14ac:dyDescent="0.2">
      <c r="A101" s="26" t="s">
        <v>3</v>
      </c>
      <c r="B101" s="27">
        <v>69</v>
      </c>
      <c r="C101" s="38">
        <v>-4254.2599999999948</v>
      </c>
      <c r="D101" s="45">
        <v>17418.48</v>
      </c>
      <c r="E101" s="33"/>
    </row>
    <row r="102" spans="1:5" ht="15.75" x14ac:dyDescent="0.2">
      <c r="A102" s="26" t="s">
        <v>3</v>
      </c>
      <c r="B102" s="27">
        <v>134</v>
      </c>
      <c r="C102" s="39">
        <v>-14232.75</v>
      </c>
      <c r="D102" s="45">
        <v>287335.74</v>
      </c>
      <c r="E102" s="33"/>
    </row>
    <row r="103" spans="1:5" ht="15.75" x14ac:dyDescent="0.2">
      <c r="A103" s="26" t="s">
        <v>3</v>
      </c>
      <c r="B103" s="27">
        <v>136</v>
      </c>
      <c r="C103" s="38">
        <v>-14601.609999999986</v>
      </c>
      <c r="D103" s="45">
        <v>78647.490000000005</v>
      </c>
      <c r="E103" s="33"/>
    </row>
    <row r="104" spans="1:5" ht="15.75" x14ac:dyDescent="0.2">
      <c r="A104" s="26" t="s">
        <v>3</v>
      </c>
      <c r="B104" s="27">
        <v>138</v>
      </c>
      <c r="C104" s="38">
        <v>52620.2</v>
      </c>
      <c r="D104" s="45">
        <v>87128.16</v>
      </c>
      <c r="E104" s="33"/>
    </row>
    <row r="105" spans="1:5" ht="15.75" x14ac:dyDescent="0.2">
      <c r="A105" s="26" t="s">
        <v>103</v>
      </c>
      <c r="B105" s="27" t="s">
        <v>64</v>
      </c>
      <c r="C105" s="38">
        <v>47220.07</v>
      </c>
      <c r="D105" s="45">
        <v>11382.96</v>
      </c>
      <c r="E105" s="33"/>
    </row>
    <row r="106" spans="1:5" ht="15.75" x14ac:dyDescent="0.2">
      <c r="A106" s="29" t="s">
        <v>103</v>
      </c>
      <c r="B106" s="30">
        <v>4</v>
      </c>
      <c r="C106" s="39">
        <v>62519.15</v>
      </c>
      <c r="D106" s="46">
        <v>16864.080000000002</v>
      </c>
      <c r="E106" s="33"/>
    </row>
    <row r="107" spans="1:5" ht="15.75" x14ac:dyDescent="0.2">
      <c r="A107" s="26" t="s">
        <v>103</v>
      </c>
      <c r="B107" s="27">
        <v>6</v>
      </c>
      <c r="C107" s="38">
        <v>104759.98999999999</v>
      </c>
      <c r="D107" s="45">
        <v>16688.88</v>
      </c>
      <c r="E107" s="33"/>
    </row>
    <row r="108" spans="1:5" ht="15.75" x14ac:dyDescent="0.2">
      <c r="A108" s="26" t="s">
        <v>31</v>
      </c>
      <c r="B108" s="27">
        <v>21</v>
      </c>
      <c r="C108" s="38">
        <v>171306.27</v>
      </c>
      <c r="D108" s="45">
        <v>38223.96</v>
      </c>
      <c r="E108" s="33"/>
    </row>
    <row r="109" spans="1:5" ht="15.75" x14ac:dyDescent="0.2">
      <c r="A109" s="26" t="s">
        <v>31</v>
      </c>
      <c r="B109" s="27">
        <v>23</v>
      </c>
      <c r="C109" s="38">
        <v>84225.229999999981</v>
      </c>
      <c r="D109" s="45">
        <v>38689.56</v>
      </c>
      <c r="E109" s="33"/>
    </row>
    <row r="110" spans="1:5" ht="15.75" x14ac:dyDescent="0.2">
      <c r="A110" s="26" t="s">
        <v>32</v>
      </c>
      <c r="B110" s="27">
        <v>58</v>
      </c>
      <c r="C110" s="38">
        <v>283701.64</v>
      </c>
      <c r="D110" s="45">
        <v>71319.11</v>
      </c>
      <c r="E110" s="33"/>
    </row>
    <row r="111" spans="1:5" ht="15.75" x14ac:dyDescent="0.2">
      <c r="A111" s="26" t="s">
        <v>32</v>
      </c>
      <c r="B111" s="27">
        <v>60</v>
      </c>
      <c r="C111" s="38">
        <v>192791.77</v>
      </c>
      <c r="D111" s="45">
        <v>116781.21</v>
      </c>
      <c r="E111" s="33"/>
    </row>
    <row r="112" spans="1:5" ht="15.75" x14ac:dyDescent="0.2">
      <c r="A112" s="26" t="s">
        <v>32</v>
      </c>
      <c r="B112" s="27">
        <v>66</v>
      </c>
      <c r="C112" s="38">
        <v>-82265.969999999972</v>
      </c>
      <c r="D112" s="45">
        <v>184979.7</v>
      </c>
      <c r="E112" s="33"/>
    </row>
    <row r="113" spans="1:5" ht="15.75" x14ac:dyDescent="0.2">
      <c r="A113" s="26" t="s">
        <v>32</v>
      </c>
      <c r="B113" s="27">
        <v>82</v>
      </c>
      <c r="C113" s="38">
        <v>-12149.579999999994</v>
      </c>
      <c r="D113" s="45">
        <v>66188.52</v>
      </c>
      <c r="E113" s="33"/>
    </row>
    <row r="114" spans="1:5" ht="15.75" x14ac:dyDescent="0.2">
      <c r="A114" s="26" t="s">
        <v>32</v>
      </c>
      <c r="B114" s="27">
        <v>114</v>
      </c>
      <c r="C114" s="38">
        <v>118725.29000000001</v>
      </c>
      <c r="D114" s="45">
        <v>28673.1</v>
      </c>
      <c r="E114" s="33"/>
    </row>
    <row r="115" spans="1:5" ht="15.75" x14ac:dyDescent="0.2">
      <c r="A115" s="26" t="s">
        <v>32</v>
      </c>
      <c r="B115" s="27">
        <v>118</v>
      </c>
      <c r="C115" s="38">
        <v>127976.59000000003</v>
      </c>
      <c r="D115" s="45">
        <v>93165.96</v>
      </c>
      <c r="E115" s="33"/>
    </row>
    <row r="116" spans="1:5" ht="15.75" x14ac:dyDescent="0.2">
      <c r="A116" s="26" t="s">
        <v>32</v>
      </c>
      <c r="B116" s="27">
        <v>120</v>
      </c>
      <c r="C116" s="38">
        <v>204268.94</v>
      </c>
      <c r="D116" s="45">
        <v>182873.52</v>
      </c>
      <c r="E116" s="33"/>
    </row>
    <row r="117" spans="1:5" ht="15.75" x14ac:dyDescent="0.2">
      <c r="A117" s="26" t="s">
        <v>32</v>
      </c>
      <c r="B117" s="27">
        <v>121</v>
      </c>
      <c r="C117" s="38">
        <v>-28432.880000000005</v>
      </c>
      <c r="D117" s="45">
        <v>110686.2</v>
      </c>
      <c r="E117" s="33"/>
    </row>
    <row r="118" spans="1:5" ht="15.75" x14ac:dyDescent="0.2">
      <c r="A118" s="26" t="s">
        <v>32</v>
      </c>
      <c r="B118" s="27">
        <v>123</v>
      </c>
      <c r="C118" s="38">
        <v>-295591.46999999997</v>
      </c>
      <c r="D118" s="45">
        <v>111878.88</v>
      </c>
      <c r="E118" s="33"/>
    </row>
    <row r="119" spans="1:5" ht="15.75" x14ac:dyDescent="0.2">
      <c r="A119" s="26" t="s">
        <v>32</v>
      </c>
      <c r="B119" s="27">
        <v>125</v>
      </c>
      <c r="C119" s="38">
        <v>56769.119999999995</v>
      </c>
      <c r="D119" s="45">
        <v>131896.32000000001</v>
      </c>
      <c r="E119" s="33"/>
    </row>
    <row r="120" spans="1:5" ht="15.75" x14ac:dyDescent="0.2">
      <c r="A120" s="26" t="s">
        <v>32</v>
      </c>
      <c r="B120" s="27">
        <v>173</v>
      </c>
      <c r="C120" s="38">
        <v>401077.89</v>
      </c>
      <c r="D120" s="45">
        <v>92397</v>
      </c>
      <c r="E120" s="33"/>
    </row>
    <row r="121" spans="1:5" ht="15.75" x14ac:dyDescent="0.2">
      <c r="A121" s="26" t="s">
        <v>32</v>
      </c>
      <c r="B121" s="27">
        <v>175</v>
      </c>
      <c r="C121" s="38">
        <v>206040.33000000002</v>
      </c>
      <c r="D121" s="45">
        <v>74292</v>
      </c>
      <c r="E121" s="33"/>
    </row>
    <row r="122" spans="1:5" ht="15.75" x14ac:dyDescent="0.2">
      <c r="A122" s="26" t="s">
        <v>34</v>
      </c>
      <c r="B122" s="27">
        <v>7</v>
      </c>
      <c r="C122" s="38">
        <v>213739.25</v>
      </c>
      <c r="D122" s="45">
        <v>50136</v>
      </c>
      <c r="E122" s="33"/>
    </row>
    <row r="123" spans="1:5" ht="15.75" x14ac:dyDescent="0.2">
      <c r="A123" s="26" t="s">
        <v>34</v>
      </c>
      <c r="B123" s="27">
        <v>76</v>
      </c>
      <c r="C123" s="38">
        <v>289899.33999999997</v>
      </c>
      <c r="D123" s="45">
        <v>52980.09</v>
      </c>
      <c r="E123" s="33"/>
    </row>
    <row r="124" spans="1:5" ht="15.75" x14ac:dyDescent="0.2">
      <c r="A124" s="26" t="s">
        <v>34</v>
      </c>
      <c r="B124" s="27">
        <v>78</v>
      </c>
      <c r="C124" s="38">
        <v>474601.2</v>
      </c>
      <c r="D124" s="45">
        <v>95018.12</v>
      </c>
      <c r="E124" s="33"/>
    </row>
    <row r="125" spans="1:5" ht="15.75" x14ac:dyDescent="0.2">
      <c r="A125" s="26" t="s">
        <v>34</v>
      </c>
      <c r="B125" s="27">
        <v>88</v>
      </c>
      <c r="C125" s="38">
        <v>416600.85999999993</v>
      </c>
      <c r="D125" s="45">
        <v>142621.4</v>
      </c>
      <c r="E125" s="33"/>
    </row>
    <row r="126" spans="1:5" ht="15.75" x14ac:dyDescent="0.2">
      <c r="A126" s="26" t="s">
        <v>34</v>
      </c>
      <c r="B126" s="27">
        <v>89</v>
      </c>
      <c r="C126" s="38">
        <v>119644</v>
      </c>
      <c r="D126" s="45">
        <v>98607</v>
      </c>
      <c r="E126" s="33"/>
    </row>
    <row r="127" spans="1:5" ht="15.75" x14ac:dyDescent="0.2">
      <c r="A127" s="26" t="s">
        <v>35</v>
      </c>
      <c r="B127" s="27">
        <v>2</v>
      </c>
      <c r="C127" s="38">
        <v>169817.28</v>
      </c>
      <c r="D127" s="45">
        <v>88018.34</v>
      </c>
      <c r="E127" s="33"/>
    </row>
    <row r="128" spans="1:5" ht="15.75" x14ac:dyDescent="0.2">
      <c r="A128" s="31" t="s">
        <v>35</v>
      </c>
      <c r="B128" s="28">
        <v>4</v>
      </c>
      <c r="C128" s="41">
        <v>-103801.62</v>
      </c>
      <c r="D128" s="45">
        <v>148954.5</v>
      </c>
      <c r="E128" s="33"/>
    </row>
    <row r="129" spans="1:5" ht="15.75" x14ac:dyDescent="0.2">
      <c r="A129" s="26" t="s">
        <v>35</v>
      </c>
      <c r="B129" s="27">
        <v>6</v>
      </c>
      <c r="C129" s="38">
        <v>86046.04</v>
      </c>
      <c r="D129" s="45">
        <v>98750.64</v>
      </c>
      <c r="E129" s="33"/>
    </row>
    <row r="130" spans="1:5" ht="15.75" x14ac:dyDescent="0.2">
      <c r="A130" s="26" t="s">
        <v>35</v>
      </c>
      <c r="B130" s="27">
        <v>10</v>
      </c>
      <c r="C130" s="38">
        <v>-38561.359999999986</v>
      </c>
      <c r="D130" s="45">
        <v>62592.36</v>
      </c>
      <c r="E130" s="33"/>
    </row>
    <row r="131" spans="1:5" ht="15.75" x14ac:dyDescent="0.2">
      <c r="A131" s="26" t="s">
        <v>35</v>
      </c>
      <c r="B131" s="27">
        <v>14</v>
      </c>
      <c r="C131" s="38">
        <v>196784.88</v>
      </c>
      <c r="D131" s="45">
        <v>99133.08</v>
      </c>
      <c r="E131" s="33"/>
    </row>
    <row r="132" spans="1:5" ht="15.75" x14ac:dyDescent="0.2">
      <c r="A132" s="26" t="s">
        <v>38</v>
      </c>
      <c r="B132" s="27">
        <v>20</v>
      </c>
      <c r="C132" s="38">
        <v>-82828.450000000012</v>
      </c>
      <c r="D132" s="45">
        <v>41907.24</v>
      </c>
      <c r="E132" s="33"/>
    </row>
    <row r="133" spans="1:5" ht="15.75" x14ac:dyDescent="0.2">
      <c r="A133" s="26" t="s">
        <v>38</v>
      </c>
      <c r="B133" s="27">
        <v>35</v>
      </c>
      <c r="C133" s="38">
        <v>89610.11</v>
      </c>
      <c r="D133" s="45">
        <v>100316.34</v>
      </c>
      <c r="E133" s="33"/>
    </row>
    <row r="134" spans="1:5" ht="15.75" x14ac:dyDescent="0.2">
      <c r="A134" s="26" t="s">
        <v>38</v>
      </c>
      <c r="B134" s="27">
        <v>37</v>
      </c>
      <c r="C134" s="38">
        <v>-19071.230000000003</v>
      </c>
      <c r="D134" s="45">
        <v>52673.440000000002</v>
      </c>
      <c r="E134" s="33"/>
    </row>
    <row r="135" spans="1:5" ht="15.75" x14ac:dyDescent="0.2">
      <c r="A135" s="26" t="s">
        <v>40</v>
      </c>
      <c r="B135" s="27">
        <v>14</v>
      </c>
      <c r="C135" s="38">
        <v>-5613.8000000000029</v>
      </c>
      <c r="D135" s="45">
        <v>38355</v>
      </c>
      <c r="E135" s="33"/>
    </row>
    <row r="136" spans="1:5" ht="15.75" x14ac:dyDescent="0.2">
      <c r="A136" s="26" t="s">
        <v>40</v>
      </c>
      <c r="B136" s="27">
        <v>37</v>
      </c>
      <c r="C136" s="38">
        <v>-26623.540000000008</v>
      </c>
      <c r="D136" s="45">
        <v>168125.4</v>
      </c>
      <c r="E136" s="33"/>
    </row>
    <row r="137" spans="1:5" ht="15.75" x14ac:dyDescent="0.2">
      <c r="A137" s="26" t="s">
        <v>41</v>
      </c>
      <c r="B137" s="27">
        <v>1</v>
      </c>
      <c r="C137" s="38">
        <v>-56803.409999999996</v>
      </c>
      <c r="D137" s="45">
        <v>19128.96</v>
      </c>
      <c r="E137" s="33"/>
    </row>
    <row r="138" spans="1:5" ht="15.75" x14ac:dyDescent="0.2">
      <c r="A138" s="26" t="s">
        <v>41</v>
      </c>
      <c r="B138" s="27">
        <v>6</v>
      </c>
      <c r="C138" s="38">
        <v>6848</v>
      </c>
      <c r="D138" s="45">
        <v>15108</v>
      </c>
      <c r="E138" s="33"/>
    </row>
    <row r="139" spans="1:5" ht="15.75" x14ac:dyDescent="0.2">
      <c r="A139" s="26" t="s">
        <v>41</v>
      </c>
      <c r="B139" s="27" t="s">
        <v>67</v>
      </c>
      <c r="C139" s="38">
        <v>80631.5</v>
      </c>
      <c r="D139" s="45">
        <v>12718.32</v>
      </c>
      <c r="E139" s="33"/>
    </row>
    <row r="140" spans="1:5" ht="15.75" x14ac:dyDescent="0.2">
      <c r="A140" s="29" t="s">
        <v>41</v>
      </c>
      <c r="B140" s="30" t="s">
        <v>68</v>
      </c>
      <c r="C140" s="39">
        <v>71382.2</v>
      </c>
      <c r="D140" s="46">
        <v>12122.02</v>
      </c>
      <c r="E140" s="33"/>
    </row>
    <row r="141" spans="1:5" ht="15.75" x14ac:dyDescent="0.2">
      <c r="A141" s="29" t="s">
        <v>41</v>
      </c>
      <c r="B141" s="30" t="s">
        <v>69</v>
      </c>
      <c r="C141" s="39">
        <v>70304.939999999988</v>
      </c>
      <c r="D141" s="46">
        <v>13498.08</v>
      </c>
      <c r="E141" s="33"/>
    </row>
    <row r="142" spans="1:5" ht="15.75" x14ac:dyDescent="0.2">
      <c r="A142" s="26" t="s">
        <v>41</v>
      </c>
      <c r="B142" s="27" t="s">
        <v>70</v>
      </c>
      <c r="C142" s="38">
        <v>18565.63</v>
      </c>
      <c r="D142" s="45">
        <v>13076.88</v>
      </c>
      <c r="E142" s="33"/>
    </row>
    <row r="143" spans="1:5" ht="15.75" x14ac:dyDescent="0.2">
      <c r="A143" s="26" t="s">
        <v>41</v>
      </c>
      <c r="B143" s="27">
        <v>109</v>
      </c>
      <c r="C143" s="38">
        <v>-168396.82999999996</v>
      </c>
      <c r="D143" s="45">
        <v>113644.32</v>
      </c>
      <c r="E143" s="33"/>
    </row>
    <row r="144" spans="1:5" ht="15.75" x14ac:dyDescent="0.2">
      <c r="A144" s="26" t="s">
        <v>41</v>
      </c>
      <c r="B144" s="27">
        <v>111</v>
      </c>
      <c r="C144" s="38">
        <v>107124.75</v>
      </c>
      <c r="D144" s="45">
        <v>175718.28</v>
      </c>
      <c r="E144" s="33"/>
    </row>
    <row r="145" spans="1:5" ht="15.75" x14ac:dyDescent="0.2">
      <c r="A145" s="26" t="s">
        <v>2</v>
      </c>
      <c r="B145" s="27">
        <v>1</v>
      </c>
      <c r="C145" s="38">
        <v>-1109241.02</v>
      </c>
      <c r="D145" s="45">
        <v>111068.36</v>
      </c>
      <c r="E145" s="33"/>
    </row>
    <row r="146" spans="1:5" ht="15.75" x14ac:dyDescent="0.2">
      <c r="A146" s="26" t="s">
        <v>104</v>
      </c>
      <c r="B146" s="27">
        <v>3</v>
      </c>
      <c r="C146" s="38">
        <v>-26169.200000000012</v>
      </c>
      <c r="D146" s="45">
        <v>77122.679999999993</v>
      </c>
      <c r="E146" s="33"/>
    </row>
    <row r="147" spans="1:5" ht="15.75" x14ac:dyDescent="0.2">
      <c r="A147" s="31" t="s">
        <v>105</v>
      </c>
      <c r="B147" s="28">
        <v>4</v>
      </c>
      <c r="C147" s="41">
        <v>348958.34</v>
      </c>
      <c r="D147" s="45">
        <v>162620.22</v>
      </c>
      <c r="E147" s="33"/>
    </row>
    <row r="148" spans="1:5" ht="15.75" x14ac:dyDescent="0.2">
      <c r="A148" s="31" t="s">
        <v>104</v>
      </c>
      <c r="B148" s="28">
        <v>6</v>
      </c>
      <c r="C148" s="41">
        <v>-4917.9400000000023</v>
      </c>
      <c r="D148" s="45">
        <v>114554.16</v>
      </c>
      <c r="E148" s="33"/>
    </row>
    <row r="149" spans="1:5" ht="15.75" x14ac:dyDescent="0.2">
      <c r="A149" s="26" t="s">
        <v>104</v>
      </c>
      <c r="B149" s="27">
        <v>8</v>
      </c>
      <c r="C149" s="38">
        <v>135462.01999999999</v>
      </c>
      <c r="D149" s="45">
        <v>100115.28</v>
      </c>
      <c r="E149" s="33"/>
    </row>
    <row r="150" spans="1:5" ht="15.75" x14ac:dyDescent="0.2">
      <c r="A150" s="26" t="s">
        <v>2</v>
      </c>
      <c r="B150" s="27">
        <v>10</v>
      </c>
      <c r="C150" s="38">
        <v>374138.87</v>
      </c>
      <c r="D150" s="45">
        <v>101143.67999999999</v>
      </c>
      <c r="E150" s="33"/>
    </row>
    <row r="151" spans="1:5" ht="15.75" x14ac:dyDescent="0.2">
      <c r="A151" s="26" t="s">
        <v>2</v>
      </c>
      <c r="B151" s="27">
        <v>11</v>
      </c>
      <c r="C151" s="38">
        <v>230671.46</v>
      </c>
      <c r="D151" s="45">
        <v>93527.1</v>
      </c>
      <c r="E151" s="33"/>
    </row>
    <row r="152" spans="1:5" ht="15.75" x14ac:dyDescent="0.2">
      <c r="A152" s="26" t="s">
        <v>2</v>
      </c>
      <c r="B152" s="27">
        <v>12</v>
      </c>
      <c r="C152" s="38">
        <v>-507551.36</v>
      </c>
      <c r="D152" s="45">
        <v>484206.21</v>
      </c>
      <c r="E152" s="33"/>
    </row>
    <row r="153" spans="1:5" ht="15.75" x14ac:dyDescent="0.2">
      <c r="A153" s="26" t="s">
        <v>104</v>
      </c>
      <c r="B153" s="27">
        <v>13</v>
      </c>
      <c r="C153" s="38">
        <v>-213307.42999999996</v>
      </c>
      <c r="D153" s="45">
        <v>195802.7</v>
      </c>
      <c r="E153" s="33"/>
    </row>
    <row r="154" spans="1:5" ht="15.75" x14ac:dyDescent="0.2">
      <c r="A154" s="26" t="s">
        <v>104</v>
      </c>
      <c r="B154" s="27">
        <v>14</v>
      </c>
      <c r="C154" s="38">
        <v>225509.40999999997</v>
      </c>
      <c r="D154" s="45">
        <v>99535.92</v>
      </c>
      <c r="E154" s="33"/>
    </row>
    <row r="155" spans="1:5" ht="15.75" x14ac:dyDescent="0.2">
      <c r="A155" s="26" t="s">
        <v>2</v>
      </c>
      <c r="B155" s="27">
        <v>15</v>
      </c>
      <c r="C155" s="38">
        <v>-43610.30999999999</v>
      </c>
      <c r="D155" s="45">
        <v>94886.16</v>
      </c>
      <c r="E155" s="33"/>
    </row>
    <row r="156" spans="1:5" ht="15.75" x14ac:dyDescent="0.2">
      <c r="A156" s="26" t="s">
        <v>104</v>
      </c>
      <c r="B156" s="27">
        <v>17</v>
      </c>
      <c r="C156" s="38">
        <v>-136131.4</v>
      </c>
      <c r="D156" s="45">
        <v>101516.96</v>
      </c>
      <c r="E156" s="33"/>
    </row>
    <row r="157" spans="1:5" ht="15.75" x14ac:dyDescent="0.2">
      <c r="A157" s="26" t="s">
        <v>2</v>
      </c>
      <c r="B157" s="27">
        <v>18</v>
      </c>
      <c r="C157" s="38">
        <v>97094.73000000001</v>
      </c>
      <c r="D157" s="45">
        <v>17410.080000000002</v>
      </c>
      <c r="E157" s="33"/>
    </row>
    <row r="158" spans="1:5" ht="15.75" x14ac:dyDescent="0.2">
      <c r="A158" s="26" t="s">
        <v>2</v>
      </c>
      <c r="B158" s="27">
        <v>20</v>
      </c>
      <c r="C158" s="38">
        <v>-418886.31000000006</v>
      </c>
      <c r="D158" s="45">
        <v>313194.26</v>
      </c>
      <c r="E158" s="33"/>
    </row>
    <row r="159" spans="1:5" ht="15.75" x14ac:dyDescent="0.2">
      <c r="A159" s="26" t="s">
        <v>2</v>
      </c>
      <c r="B159" s="27">
        <v>21</v>
      </c>
      <c r="C159" s="38">
        <v>91733.139999999985</v>
      </c>
      <c r="D159" s="45">
        <v>21338.76</v>
      </c>
      <c r="E159" s="33"/>
    </row>
    <row r="160" spans="1:5" ht="15.75" x14ac:dyDescent="0.2">
      <c r="A160" s="26" t="s">
        <v>2</v>
      </c>
      <c r="B160" s="27">
        <v>22</v>
      </c>
      <c r="C160" s="38">
        <v>71015.61</v>
      </c>
      <c r="D160" s="45">
        <v>19246.259999999998</v>
      </c>
      <c r="E160" s="33"/>
    </row>
    <row r="161" spans="1:5" ht="15.75" x14ac:dyDescent="0.2">
      <c r="A161" s="26" t="s">
        <v>2</v>
      </c>
      <c r="B161" s="27">
        <v>23</v>
      </c>
      <c r="C161" s="38">
        <v>-60609.41</v>
      </c>
      <c r="D161" s="45">
        <v>87631.44</v>
      </c>
      <c r="E161" s="33"/>
    </row>
    <row r="162" spans="1:5" ht="15.75" x14ac:dyDescent="0.2">
      <c r="A162" s="26" t="s">
        <v>2</v>
      </c>
      <c r="B162" s="27">
        <v>25</v>
      </c>
      <c r="C162" s="38">
        <v>52882.960000000006</v>
      </c>
      <c r="D162" s="45">
        <v>94037.13</v>
      </c>
      <c r="E162" s="33"/>
    </row>
    <row r="163" spans="1:5" ht="15.75" x14ac:dyDescent="0.2">
      <c r="A163" s="26" t="s">
        <v>2</v>
      </c>
      <c r="B163" s="27">
        <v>27</v>
      </c>
      <c r="C163" s="38">
        <v>64936.829999999958</v>
      </c>
      <c r="D163" s="45">
        <v>206546.99</v>
      </c>
      <c r="E163" s="33"/>
    </row>
    <row r="164" spans="1:5" ht="15.75" x14ac:dyDescent="0.2">
      <c r="A164" s="26" t="s">
        <v>2</v>
      </c>
      <c r="B164" s="27">
        <v>28</v>
      </c>
      <c r="C164" s="38">
        <v>61394.170000000042</v>
      </c>
      <c r="D164" s="45">
        <v>169997.5</v>
      </c>
      <c r="E164" s="33"/>
    </row>
    <row r="165" spans="1:5" ht="15.75" x14ac:dyDescent="0.2">
      <c r="A165" s="26" t="s">
        <v>2</v>
      </c>
      <c r="B165" s="27">
        <v>29</v>
      </c>
      <c r="C165" s="38">
        <v>164738.47999999998</v>
      </c>
      <c r="D165" s="45">
        <v>92980.92</v>
      </c>
      <c r="E165" s="33"/>
    </row>
    <row r="166" spans="1:5" ht="15.75" x14ac:dyDescent="0.2">
      <c r="A166" s="26" t="s">
        <v>2</v>
      </c>
      <c r="B166" s="27">
        <v>30</v>
      </c>
      <c r="C166" s="38">
        <v>41897.910000000003</v>
      </c>
      <c r="D166" s="45">
        <v>94062.12</v>
      </c>
      <c r="E166" s="33"/>
    </row>
    <row r="167" spans="1:5" ht="15.75" x14ac:dyDescent="0.2">
      <c r="A167" s="26" t="s">
        <v>2</v>
      </c>
      <c r="B167" s="27">
        <v>31</v>
      </c>
      <c r="C167" s="38">
        <v>18286.97</v>
      </c>
      <c r="D167" s="45">
        <v>92185.42</v>
      </c>
      <c r="E167" s="33"/>
    </row>
    <row r="168" spans="1:5" ht="15.75" x14ac:dyDescent="0.2">
      <c r="A168" s="26" t="s">
        <v>2</v>
      </c>
      <c r="B168" s="27">
        <v>32</v>
      </c>
      <c r="C168" s="38">
        <v>331894.16000000003</v>
      </c>
      <c r="D168" s="45">
        <v>98239.8</v>
      </c>
      <c r="E168" s="33"/>
    </row>
    <row r="169" spans="1:5" ht="15.75" x14ac:dyDescent="0.2">
      <c r="A169" s="26" t="s">
        <v>2</v>
      </c>
      <c r="B169" s="27">
        <v>34</v>
      </c>
      <c r="C169" s="38">
        <v>238608.68000000002</v>
      </c>
      <c r="D169" s="45">
        <v>94685.64</v>
      </c>
      <c r="E169" s="33"/>
    </row>
    <row r="170" spans="1:5" ht="15.75" x14ac:dyDescent="0.2">
      <c r="A170" s="26" t="s">
        <v>2</v>
      </c>
      <c r="B170" s="27">
        <v>36</v>
      </c>
      <c r="C170" s="38">
        <v>247928.09000000003</v>
      </c>
      <c r="D170" s="45">
        <v>62429.68</v>
      </c>
      <c r="E170" s="33"/>
    </row>
    <row r="171" spans="1:5" ht="15.75" x14ac:dyDescent="0.2">
      <c r="A171" s="26" t="s">
        <v>2</v>
      </c>
      <c r="B171" s="27">
        <v>37</v>
      </c>
      <c r="C171" s="38">
        <v>-42749.53</v>
      </c>
      <c r="D171" s="45">
        <v>120304</v>
      </c>
      <c r="E171" s="33"/>
    </row>
    <row r="172" spans="1:5" ht="15.75" x14ac:dyDescent="0.2">
      <c r="A172" s="26" t="s">
        <v>2</v>
      </c>
      <c r="B172" s="27">
        <v>40</v>
      </c>
      <c r="C172" s="38">
        <v>5945.1300000000047</v>
      </c>
      <c r="D172" s="45">
        <v>91081.600000000006</v>
      </c>
      <c r="E172" s="33"/>
    </row>
    <row r="173" spans="1:5" ht="15.75" x14ac:dyDescent="0.2">
      <c r="A173" s="26" t="s">
        <v>42</v>
      </c>
      <c r="B173" s="27" t="s">
        <v>65</v>
      </c>
      <c r="C173" s="38">
        <v>34863.17</v>
      </c>
      <c r="D173" s="45">
        <v>34614</v>
      </c>
      <c r="E173" s="33"/>
    </row>
    <row r="174" spans="1:5" ht="15.75" x14ac:dyDescent="0.2">
      <c r="A174" s="26" t="s">
        <v>43</v>
      </c>
      <c r="B174" s="27" t="s">
        <v>63</v>
      </c>
      <c r="C174" s="38">
        <v>-495591.09</v>
      </c>
      <c r="D174" s="45">
        <v>37729.32</v>
      </c>
      <c r="E174" s="33"/>
    </row>
    <row r="175" spans="1:5" ht="15.75" x14ac:dyDescent="0.2">
      <c r="A175" s="26" t="s">
        <v>44</v>
      </c>
      <c r="B175" s="27">
        <v>21</v>
      </c>
      <c r="C175" s="38">
        <v>165413.38</v>
      </c>
      <c r="D175" s="45">
        <v>37726.82</v>
      </c>
      <c r="E175" s="33"/>
    </row>
    <row r="176" spans="1:5" ht="15.75" x14ac:dyDescent="0.2">
      <c r="A176" s="26" t="s">
        <v>45</v>
      </c>
      <c r="B176" s="27">
        <v>31</v>
      </c>
      <c r="C176" s="38">
        <v>13972.199999999983</v>
      </c>
      <c r="D176" s="45">
        <v>37925.269999999997</v>
      </c>
      <c r="E176" s="33"/>
    </row>
    <row r="177" spans="1:5" ht="15.75" x14ac:dyDescent="0.2">
      <c r="A177" s="26" t="s">
        <v>45</v>
      </c>
      <c r="B177" s="27">
        <v>33</v>
      </c>
      <c r="C177" s="38">
        <v>298141.65999999997</v>
      </c>
      <c r="D177" s="45">
        <v>119463.26</v>
      </c>
      <c r="E177" s="33"/>
    </row>
    <row r="178" spans="1:5" ht="15.75" x14ac:dyDescent="0.2">
      <c r="A178" s="26" t="s">
        <v>48</v>
      </c>
      <c r="B178" s="27">
        <v>34</v>
      </c>
      <c r="C178" s="38">
        <v>103382.72000000002</v>
      </c>
      <c r="D178" s="45">
        <v>70162.070000000007</v>
      </c>
      <c r="E178" s="33"/>
    </row>
    <row r="179" spans="1:5" ht="15.75" x14ac:dyDescent="0.2">
      <c r="A179" s="26" t="s">
        <v>48</v>
      </c>
      <c r="B179" s="27">
        <v>36</v>
      </c>
      <c r="C179" s="38">
        <v>260133.96</v>
      </c>
      <c r="D179" s="45">
        <v>53073.24</v>
      </c>
      <c r="E179" s="33"/>
    </row>
    <row r="180" spans="1:5" ht="15.75" x14ac:dyDescent="0.2">
      <c r="A180" s="26" t="s">
        <v>48</v>
      </c>
      <c r="B180" s="27">
        <v>38</v>
      </c>
      <c r="C180" s="38">
        <v>57780.149999999994</v>
      </c>
      <c r="D180" s="45">
        <v>50183.519999999997</v>
      </c>
      <c r="E180" s="33"/>
    </row>
    <row r="181" spans="1:5" ht="15.75" x14ac:dyDescent="0.2">
      <c r="A181" s="26" t="s">
        <v>48</v>
      </c>
      <c r="B181" s="27">
        <v>42</v>
      </c>
      <c r="C181" s="38">
        <v>52133.81</v>
      </c>
      <c r="D181" s="45">
        <v>42194.63</v>
      </c>
      <c r="E181" s="33"/>
    </row>
    <row r="182" spans="1:5" ht="15.75" x14ac:dyDescent="0.2">
      <c r="A182" s="26" t="s">
        <v>54</v>
      </c>
      <c r="B182" s="27">
        <v>133</v>
      </c>
      <c r="C182" s="38">
        <v>72355.649999999994</v>
      </c>
      <c r="D182" s="45">
        <v>11238.72</v>
      </c>
      <c r="E182" s="33"/>
    </row>
    <row r="183" spans="1:5" ht="15.75" x14ac:dyDescent="0.2">
      <c r="A183" s="26" t="s">
        <v>54</v>
      </c>
      <c r="B183" s="27">
        <v>135</v>
      </c>
      <c r="C183" s="38">
        <v>21284.739999999998</v>
      </c>
      <c r="D183" s="45">
        <v>10971.12</v>
      </c>
      <c r="E183" s="33"/>
    </row>
    <row r="184" spans="1:5" ht="15.75" x14ac:dyDescent="0.2">
      <c r="A184" s="26" t="s">
        <v>54</v>
      </c>
      <c r="B184" s="27">
        <v>139</v>
      </c>
      <c r="C184" s="38">
        <v>133920.76</v>
      </c>
      <c r="D184" s="45">
        <v>79089.89</v>
      </c>
      <c r="E184" s="33"/>
    </row>
    <row r="185" spans="1:5" ht="15.75" x14ac:dyDescent="0.2">
      <c r="A185" s="26" t="s">
        <v>54</v>
      </c>
      <c r="B185" s="27">
        <v>141</v>
      </c>
      <c r="C185" s="38">
        <v>100247.41</v>
      </c>
      <c r="D185" s="45">
        <v>25910.16</v>
      </c>
      <c r="E185" s="33"/>
    </row>
    <row r="186" spans="1:5" ht="15.75" x14ac:dyDescent="0.25">
      <c r="A186" s="32" t="s">
        <v>106</v>
      </c>
      <c r="B186" s="36"/>
      <c r="C186" s="42">
        <f>SUM(C6:C185)</f>
        <v>10854507.489800006</v>
      </c>
      <c r="D186" s="42">
        <f>SUM(D6:D185)</f>
        <v>13882358.390000002</v>
      </c>
      <c r="E186" s="42">
        <f>SUM(E6:E185)</f>
        <v>-65207.759999999966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I3" sqref="I3:I6"/>
    </sheetView>
  </sheetViews>
  <sheetFormatPr defaultRowHeight="14.25" x14ac:dyDescent="0.2"/>
  <cols>
    <col min="1" max="1" width="16.25" customWidth="1"/>
    <col min="2" max="2" width="7.75" bestFit="1" customWidth="1"/>
    <col min="3" max="3" width="11.5" customWidth="1"/>
    <col min="4" max="4" width="11.375" customWidth="1"/>
    <col min="5" max="5" width="11.125" customWidth="1"/>
    <col min="7" max="7" width="52.125" customWidth="1"/>
    <col min="8" max="8" width="11.5" customWidth="1"/>
    <col min="9" max="9" width="12.375" customWidth="1"/>
  </cols>
  <sheetData>
    <row r="1" spans="1:9" ht="15.75" x14ac:dyDescent="0.2">
      <c r="A1" s="61">
        <v>2016</v>
      </c>
      <c r="B1" s="61"/>
      <c r="C1" s="61"/>
      <c r="D1" s="61"/>
      <c r="E1" s="61"/>
      <c r="F1" s="61"/>
      <c r="G1" s="61"/>
      <c r="H1" s="61"/>
      <c r="I1" s="61"/>
    </row>
    <row r="2" spans="1:9" ht="94.5" x14ac:dyDescent="0.2">
      <c r="A2" s="20" t="s">
        <v>107</v>
      </c>
      <c r="B2" s="20" t="s">
        <v>72</v>
      </c>
      <c r="C2" s="20" t="s">
        <v>86</v>
      </c>
      <c r="D2" s="21" t="s">
        <v>87</v>
      </c>
      <c r="E2" s="22" t="s">
        <v>88</v>
      </c>
      <c r="F2" s="22" t="s">
        <v>73</v>
      </c>
      <c r="G2" s="20" t="s">
        <v>89</v>
      </c>
      <c r="H2" s="20" t="s">
        <v>90</v>
      </c>
      <c r="I2" s="22" t="s">
        <v>91</v>
      </c>
    </row>
    <row r="3" spans="1:9" ht="15.75" x14ac:dyDescent="0.2">
      <c r="A3" s="62" t="s">
        <v>96</v>
      </c>
      <c r="B3" s="63">
        <v>94</v>
      </c>
      <c r="C3" s="64">
        <v>-52734.899999999965</v>
      </c>
      <c r="D3" s="65">
        <v>1000</v>
      </c>
      <c r="E3" s="66">
        <f>SUM(H3:H6)</f>
        <v>13472.86</v>
      </c>
      <c r="F3" s="23">
        <v>42401</v>
      </c>
      <c r="G3" s="24" t="s">
        <v>92</v>
      </c>
      <c r="H3" s="25">
        <v>740.46</v>
      </c>
      <c r="I3" s="67">
        <f>C3+D3-E3</f>
        <v>-65207.759999999966</v>
      </c>
    </row>
    <row r="4" spans="1:9" ht="15.75" x14ac:dyDescent="0.2">
      <c r="A4" s="62"/>
      <c r="B4" s="63"/>
      <c r="C4" s="64"/>
      <c r="D4" s="65"/>
      <c r="E4" s="66"/>
      <c r="F4" s="23">
        <v>42491</v>
      </c>
      <c r="G4" s="24" t="s">
        <v>93</v>
      </c>
      <c r="H4" s="25">
        <v>502.85</v>
      </c>
      <c r="I4" s="67"/>
    </row>
    <row r="5" spans="1:9" ht="15.75" x14ac:dyDescent="0.2">
      <c r="A5" s="62"/>
      <c r="B5" s="63"/>
      <c r="C5" s="64"/>
      <c r="D5" s="65"/>
      <c r="E5" s="66"/>
      <c r="F5" s="23">
        <v>42522</v>
      </c>
      <c r="G5" s="24" t="s">
        <v>94</v>
      </c>
      <c r="H5" s="25">
        <v>6815.85</v>
      </c>
      <c r="I5" s="67"/>
    </row>
    <row r="6" spans="1:9" ht="15.75" x14ac:dyDescent="0.2">
      <c r="A6" s="62"/>
      <c r="B6" s="63"/>
      <c r="C6" s="64"/>
      <c r="D6" s="65"/>
      <c r="E6" s="66"/>
      <c r="F6" s="23">
        <v>42552</v>
      </c>
      <c r="G6" s="24" t="s">
        <v>95</v>
      </c>
      <c r="H6" s="25">
        <v>5413.7</v>
      </c>
      <c r="I6" s="67"/>
    </row>
  </sheetData>
  <mergeCells count="7">
    <mergeCell ref="A1:I1"/>
    <mergeCell ref="A3:A6"/>
    <mergeCell ref="B3:B6"/>
    <mergeCell ref="C3:C6"/>
    <mergeCell ref="D3:D6"/>
    <mergeCell ref="E3:E6"/>
    <mergeCell ref="I3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B4"/>
  <sheetViews>
    <sheetView zoomScaleNormal="100" workbookViewId="0">
      <selection activeCell="A14" sqref="A14"/>
    </sheetView>
  </sheetViews>
  <sheetFormatPr defaultRowHeight="14.25" x14ac:dyDescent="0.2"/>
  <cols>
    <col min="1" max="1" width="17.125" style="13" bestFit="1" customWidth="1"/>
    <col min="2" max="2" width="13.5" style="6" bestFit="1" customWidth="1"/>
    <col min="3" max="3" width="17.125" style="14" bestFit="1" customWidth="1"/>
    <col min="4" max="4" width="14.75" style="14" bestFit="1" customWidth="1"/>
    <col min="5" max="5" width="10.625" style="14" bestFit="1" customWidth="1"/>
    <col min="6" max="6" width="10" style="14" bestFit="1" customWidth="1"/>
    <col min="7" max="7" width="15.625" style="14" bestFit="1" customWidth="1"/>
    <col min="8" max="8" width="8" style="14" bestFit="1" customWidth="1"/>
    <col min="9" max="9" width="6.5" style="6" bestFit="1" customWidth="1"/>
    <col min="10" max="10" width="14.375" style="6" bestFit="1" customWidth="1"/>
    <col min="11" max="11" width="9.875" style="14" bestFit="1" customWidth="1"/>
    <col min="12" max="12" width="9.75" style="6" bestFit="1" customWidth="1"/>
    <col min="13" max="13" width="10.25" style="14" bestFit="1" customWidth="1"/>
    <col min="14" max="14" width="8.375" style="14" bestFit="1" customWidth="1"/>
    <col min="15" max="15" width="11.125" style="14" bestFit="1" customWidth="1"/>
    <col min="16" max="16" width="10.25" style="14" bestFit="1" customWidth="1"/>
    <col min="17" max="17" width="10.875" style="6" bestFit="1" customWidth="1"/>
    <col min="18" max="18" width="9" style="14"/>
    <col min="19" max="19" width="7.5" style="14" bestFit="1" customWidth="1"/>
    <col min="20" max="20" width="7" style="14" bestFit="1" customWidth="1"/>
    <col min="21" max="21" width="9.75" style="14" bestFit="1" customWidth="1"/>
    <col min="22" max="22" width="9.25" style="14" bestFit="1" customWidth="1"/>
    <col min="23" max="23" width="10.875" style="6" bestFit="1" customWidth="1"/>
    <col min="24" max="24" width="16.125" style="14" bestFit="1" customWidth="1"/>
    <col min="25" max="25" width="10.5" style="14" bestFit="1" customWidth="1"/>
    <col min="26" max="26" width="6.875" style="14" bestFit="1" customWidth="1"/>
    <col min="27" max="27" width="10.75" style="14" bestFit="1" customWidth="1"/>
    <col min="28" max="28" width="7.125" style="14" bestFit="1" customWidth="1"/>
    <col min="29" max="29" width="11.125" style="14" bestFit="1" customWidth="1"/>
    <col min="30" max="30" width="9.125" style="14" bestFit="1" customWidth="1"/>
    <col min="31" max="31" width="11" style="14" bestFit="1" customWidth="1"/>
    <col min="32" max="32" width="9.25" style="14" bestFit="1" customWidth="1"/>
    <col min="33" max="33" width="13.375" style="14" bestFit="1" customWidth="1"/>
    <col min="34" max="34" width="8.75" style="14" bestFit="1" customWidth="1"/>
    <col min="35" max="35" width="15.125" style="14" bestFit="1" customWidth="1"/>
    <col min="36" max="36" width="11.5" style="14" bestFit="1" customWidth="1"/>
    <col min="37" max="37" width="8.125" style="14" bestFit="1" customWidth="1"/>
    <col min="38" max="38" width="10.375" style="6" bestFit="1" customWidth="1"/>
    <col min="39" max="39" width="10" style="6" bestFit="1" customWidth="1"/>
    <col min="40" max="40" width="11.125" style="14" bestFit="1" customWidth="1"/>
    <col min="41" max="41" width="8" style="14" bestFit="1" customWidth="1"/>
    <col min="42" max="42" width="13.25" style="14" bestFit="1" customWidth="1"/>
    <col min="43" max="43" width="9.25" style="14" bestFit="1" customWidth="1"/>
    <col min="44" max="44" width="13" style="14" bestFit="1" customWidth="1"/>
    <col min="45" max="45" width="8.75" style="14" bestFit="1" customWidth="1"/>
    <col min="46" max="46" width="14.875" style="14" bestFit="1" customWidth="1"/>
    <col min="47" max="47" width="13.25" style="14" bestFit="1" customWidth="1"/>
    <col min="48" max="48" width="11.375" style="14" bestFit="1" customWidth="1"/>
    <col min="49" max="49" width="8" style="14" bestFit="1" customWidth="1"/>
    <col min="50" max="50" width="14.375" style="14" bestFit="1" customWidth="1"/>
    <col min="51" max="51" width="16.5" style="14" bestFit="1" customWidth="1"/>
    <col min="52" max="52" width="15.125" style="14" bestFit="1" customWidth="1"/>
    <col min="53" max="53" width="10.875" style="14" bestFit="1" customWidth="1"/>
    <col min="54" max="54" width="12.125" style="14" bestFit="1" customWidth="1"/>
    <col min="55" max="16384" width="9" style="6"/>
  </cols>
  <sheetData>
    <row r="1" spans="1:1" s="11" customFormat="1" x14ac:dyDescent="0.2">
      <c r="A1" s="10" t="s">
        <v>1</v>
      </c>
    </row>
    <row r="2" spans="1:1" x14ac:dyDescent="0.2">
      <c r="A2" s="12" t="s">
        <v>74</v>
      </c>
    </row>
    <row r="3" spans="1:1" x14ac:dyDescent="0.2">
      <c r="A3" s="12" t="s">
        <v>75</v>
      </c>
    </row>
    <row r="4" spans="1:1" x14ac:dyDescent="0.2">
      <c r="A4" s="12" t="s">
        <v>76</v>
      </c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4"/>
  <sheetViews>
    <sheetView topLeftCell="K1" workbookViewId="0">
      <selection activeCell="L28" sqref="L28"/>
    </sheetView>
  </sheetViews>
  <sheetFormatPr defaultRowHeight="14.25" x14ac:dyDescent="0.2"/>
  <cols>
    <col min="1" max="1" width="17.125" bestFit="1" customWidth="1"/>
    <col min="2" max="2" width="16.75" bestFit="1" customWidth="1"/>
    <col min="3" max="3" width="17.125" bestFit="1" customWidth="1"/>
    <col min="4" max="4" width="14.75" bestFit="1" customWidth="1"/>
    <col min="5" max="5" width="10.625" bestFit="1" customWidth="1"/>
    <col min="6" max="6" width="10" bestFit="1" customWidth="1"/>
    <col min="7" max="7" width="15.625" bestFit="1" customWidth="1"/>
    <col min="8" max="8" width="8" bestFit="1" customWidth="1"/>
    <col min="9" max="9" width="6.5" bestFit="1" customWidth="1"/>
    <col min="10" max="10" width="14.375" bestFit="1" customWidth="1"/>
    <col min="11" max="11" width="9.875" bestFit="1" customWidth="1"/>
    <col min="12" max="12" width="9.75" bestFit="1" customWidth="1"/>
    <col min="13" max="13" width="10.25" bestFit="1" customWidth="1"/>
    <col min="14" max="14" width="8.375" bestFit="1" customWidth="1"/>
    <col min="15" max="15" width="11.125" bestFit="1" customWidth="1"/>
    <col min="16" max="16" width="10.25" bestFit="1" customWidth="1"/>
    <col min="17" max="17" width="10.875" bestFit="1" customWidth="1"/>
    <col min="19" max="19" width="7.5" bestFit="1" customWidth="1"/>
    <col min="20" max="20" width="7" bestFit="1" customWidth="1"/>
    <col min="21" max="21" width="9.75" bestFit="1" customWidth="1"/>
    <col min="22" max="22" width="9.25" bestFit="1" customWidth="1"/>
    <col min="23" max="23" width="10.875" bestFit="1" customWidth="1"/>
    <col min="24" max="24" width="16.125" bestFit="1" customWidth="1"/>
    <col min="25" max="25" width="10.5" bestFit="1" customWidth="1"/>
    <col min="26" max="26" width="6.875" bestFit="1" customWidth="1"/>
    <col min="27" max="27" width="10.75" bestFit="1" customWidth="1"/>
    <col min="28" max="28" width="7.125" bestFit="1" customWidth="1"/>
    <col min="29" max="29" width="11.125" bestFit="1" customWidth="1"/>
    <col min="30" max="30" width="9.125" bestFit="1" customWidth="1"/>
    <col min="31" max="31" width="11" bestFit="1" customWidth="1"/>
    <col min="32" max="32" width="9.25" bestFit="1" customWidth="1"/>
    <col min="33" max="33" width="13.375" bestFit="1" customWidth="1"/>
    <col min="34" max="34" width="8.75" bestFit="1" customWidth="1"/>
    <col min="35" max="35" width="15.125" bestFit="1" customWidth="1"/>
    <col min="36" max="36" width="11.5" bestFit="1" customWidth="1"/>
    <col min="37" max="37" width="8.125" bestFit="1" customWidth="1"/>
    <col min="38" max="38" width="10.375" bestFit="1" customWidth="1"/>
    <col min="39" max="39" width="10" bestFit="1" customWidth="1"/>
    <col min="40" max="40" width="11.125" bestFit="1" customWidth="1"/>
    <col min="41" max="41" width="8" bestFit="1" customWidth="1"/>
    <col min="42" max="42" width="13.25" bestFit="1" customWidth="1"/>
    <col min="43" max="43" width="9.25" bestFit="1" customWidth="1"/>
    <col min="44" max="44" width="13" bestFit="1" customWidth="1"/>
    <col min="45" max="45" width="8.75" bestFit="1" customWidth="1"/>
    <col min="46" max="46" width="14.875" bestFit="1" customWidth="1"/>
    <col min="47" max="47" width="13.25" bestFit="1" customWidth="1"/>
    <col min="48" max="48" width="11.375" bestFit="1" customWidth="1"/>
    <col min="49" max="49" width="8" bestFit="1" customWidth="1"/>
    <col min="50" max="50" width="14.375" bestFit="1" customWidth="1"/>
    <col min="51" max="51" width="16.5" bestFit="1" customWidth="1"/>
    <col min="52" max="52" width="15.125" bestFit="1" customWidth="1"/>
    <col min="53" max="53" width="10.875" bestFit="1" customWidth="1"/>
    <col min="54" max="54" width="12.125" bestFit="1" customWidth="1"/>
  </cols>
  <sheetData>
    <row r="1" spans="1:54" x14ac:dyDescent="0.2">
      <c r="A1" s="9" t="s">
        <v>4</v>
      </c>
      <c r="B1" s="1" t="s">
        <v>96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1" t="s">
        <v>11</v>
      </c>
      <c r="J1" s="1" t="s">
        <v>12</v>
      </c>
      <c r="K1" s="2" t="s">
        <v>13</v>
      </c>
      <c r="L1" s="1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1" t="s">
        <v>19</v>
      </c>
      <c r="R1" s="2" t="s">
        <v>20</v>
      </c>
      <c r="S1" s="2" t="s">
        <v>21</v>
      </c>
      <c r="T1" s="2" t="s">
        <v>22</v>
      </c>
      <c r="U1" s="2" t="s">
        <v>23</v>
      </c>
      <c r="V1" s="2" t="s">
        <v>24</v>
      </c>
      <c r="W1" s="1" t="s">
        <v>25</v>
      </c>
      <c r="X1" s="2" t="s">
        <v>26</v>
      </c>
      <c r="Y1" s="2" t="s">
        <v>27</v>
      </c>
      <c r="Z1" s="2" t="s">
        <v>28</v>
      </c>
      <c r="AA1" s="2" t="s">
        <v>29</v>
      </c>
      <c r="AB1" s="2" t="s">
        <v>3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37</v>
      </c>
      <c r="AK1" s="2" t="s">
        <v>38</v>
      </c>
      <c r="AL1" s="1" t="s">
        <v>39</v>
      </c>
      <c r="AM1" s="1" t="s">
        <v>40</v>
      </c>
      <c r="AN1" s="2" t="s">
        <v>41</v>
      </c>
      <c r="AO1" s="2" t="s">
        <v>2</v>
      </c>
      <c r="AP1" s="2" t="s">
        <v>42</v>
      </c>
      <c r="AQ1" s="2" t="s">
        <v>43</v>
      </c>
      <c r="AR1" s="2" t="s">
        <v>44</v>
      </c>
      <c r="AS1" s="2" t="s">
        <v>45</v>
      </c>
      <c r="AT1" s="2" t="s">
        <v>46</v>
      </c>
      <c r="AU1" s="2" t="s">
        <v>47</v>
      </c>
      <c r="AV1" s="2" t="s">
        <v>48</v>
      </c>
      <c r="AW1" s="2" t="s">
        <v>49</v>
      </c>
      <c r="AX1" s="2" t="s">
        <v>50</v>
      </c>
      <c r="AY1" s="2" t="s">
        <v>51</v>
      </c>
      <c r="AZ1" s="2" t="s">
        <v>52</v>
      </c>
      <c r="BA1" s="2" t="s">
        <v>53</v>
      </c>
      <c r="BB1" s="2" t="s">
        <v>54</v>
      </c>
    </row>
    <row r="2" spans="1:54" x14ac:dyDescent="0.2">
      <c r="A2" s="1" t="s">
        <v>96</v>
      </c>
      <c r="B2" s="2">
        <v>7</v>
      </c>
      <c r="C2" s="8">
        <v>31</v>
      </c>
      <c r="D2" s="8">
        <v>29</v>
      </c>
      <c r="E2" s="8">
        <v>28</v>
      </c>
      <c r="F2" s="8">
        <v>1</v>
      </c>
      <c r="G2" s="8">
        <v>3</v>
      </c>
      <c r="H2" s="8">
        <v>29</v>
      </c>
      <c r="I2" s="8">
        <v>117</v>
      </c>
      <c r="J2" s="8">
        <v>22</v>
      </c>
      <c r="K2" s="8">
        <v>24</v>
      </c>
      <c r="L2" s="8">
        <v>5</v>
      </c>
      <c r="M2" s="8">
        <v>6</v>
      </c>
      <c r="N2" s="8">
        <v>4</v>
      </c>
      <c r="O2" s="8">
        <v>50</v>
      </c>
      <c r="P2" s="8">
        <v>8</v>
      </c>
      <c r="Q2" s="8">
        <v>22</v>
      </c>
      <c r="R2" s="8">
        <v>25</v>
      </c>
      <c r="S2" s="8">
        <v>10</v>
      </c>
      <c r="T2" s="8">
        <v>9</v>
      </c>
      <c r="U2" s="8">
        <v>9</v>
      </c>
      <c r="V2" s="8">
        <v>1</v>
      </c>
      <c r="W2" s="8">
        <v>9</v>
      </c>
      <c r="X2" s="8">
        <v>40</v>
      </c>
      <c r="Y2" s="8">
        <v>11</v>
      </c>
      <c r="Z2" s="8">
        <v>44</v>
      </c>
      <c r="AA2" s="8">
        <v>14</v>
      </c>
      <c r="AB2" s="8">
        <v>4</v>
      </c>
      <c r="AC2" s="8" t="s">
        <v>64</v>
      </c>
      <c r="AD2" s="8">
        <v>24</v>
      </c>
      <c r="AE2" s="8">
        <v>25</v>
      </c>
      <c r="AF2" s="8" t="s">
        <v>65</v>
      </c>
      <c r="AG2" s="8">
        <v>7</v>
      </c>
      <c r="AH2" s="8">
        <v>2</v>
      </c>
      <c r="AI2" s="8">
        <v>10</v>
      </c>
      <c r="AJ2" s="8">
        <v>7</v>
      </c>
      <c r="AK2" s="8">
        <v>20</v>
      </c>
      <c r="AL2" s="8">
        <v>5</v>
      </c>
      <c r="AM2" s="8">
        <v>14</v>
      </c>
      <c r="AN2" s="8">
        <v>1</v>
      </c>
      <c r="AO2" s="8">
        <v>1</v>
      </c>
      <c r="AP2" s="8" t="s">
        <v>65</v>
      </c>
      <c r="AQ2" s="8">
        <v>8</v>
      </c>
      <c r="AR2" s="8">
        <v>21</v>
      </c>
      <c r="AS2" s="8">
        <v>31</v>
      </c>
      <c r="AT2" s="8">
        <v>3</v>
      </c>
      <c r="AU2" s="8" t="s">
        <v>71</v>
      </c>
      <c r="AV2" s="8">
        <v>34</v>
      </c>
      <c r="AW2" s="8">
        <v>3</v>
      </c>
      <c r="AX2" s="8">
        <v>29</v>
      </c>
      <c r="AY2" s="8">
        <v>5</v>
      </c>
      <c r="AZ2" s="8">
        <v>10</v>
      </c>
      <c r="BA2" s="8">
        <v>2</v>
      </c>
      <c r="BB2" s="8">
        <v>133</v>
      </c>
    </row>
    <row r="3" spans="1:54" x14ac:dyDescent="0.2">
      <c r="A3" s="1" t="s">
        <v>5</v>
      </c>
      <c r="B3" s="2">
        <v>9</v>
      </c>
      <c r="C3" s="8">
        <v>49</v>
      </c>
      <c r="D3" s="8"/>
      <c r="E3" s="8">
        <v>30</v>
      </c>
      <c r="F3" s="8">
        <v>2</v>
      </c>
      <c r="G3" s="8">
        <v>15</v>
      </c>
      <c r="H3" s="8"/>
      <c r="K3" s="8">
        <v>45</v>
      </c>
      <c r="L3" s="2">
        <v>30</v>
      </c>
      <c r="M3" s="8">
        <v>12</v>
      </c>
      <c r="N3" s="8" t="s">
        <v>59</v>
      </c>
      <c r="O3" s="8">
        <v>52</v>
      </c>
      <c r="P3" s="8"/>
      <c r="Q3" s="8">
        <v>54</v>
      </c>
      <c r="R3" s="8">
        <v>27</v>
      </c>
      <c r="S3" s="8">
        <v>12</v>
      </c>
      <c r="T3" s="8">
        <v>11</v>
      </c>
      <c r="U3" s="8"/>
      <c r="V3" s="8">
        <v>2</v>
      </c>
      <c r="X3" s="8" t="s">
        <v>62</v>
      </c>
      <c r="Y3" s="8">
        <v>13</v>
      </c>
      <c r="Z3" s="8">
        <v>46</v>
      </c>
      <c r="AA3" s="8"/>
      <c r="AB3" s="8">
        <v>6</v>
      </c>
      <c r="AC3" s="8">
        <v>4</v>
      </c>
      <c r="AD3" s="8">
        <v>23</v>
      </c>
      <c r="AE3" s="8">
        <v>58</v>
      </c>
      <c r="AF3" s="8">
        <v>42</v>
      </c>
      <c r="AG3" s="8">
        <v>76</v>
      </c>
      <c r="AH3" s="8">
        <v>4</v>
      </c>
      <c r="AI3" s="8">
        <v>13</v>
      </c>
      <c r="AJ3" s="8"/>
      <c r="AK3" s="8">
        <v>35</v>
      </c>
      <c r="AL3" s="8">
        <v>12</v>
      </c>
      <c r="AM3" s="8">
        <v>37</v>
      </c>
      <c r="AN3" s="8">
        <v>6</v>
      </c>
      <c r="AO3" s="8">
        <v>3</v>
      </c>
      <c r="AP3" s="8"/>
      <c r="AQ3" s="8"/>
      <c r="AR3" s="8"/>
      <c r="AS3" s="8">
        <v>33</v>
      </c>
      <c r="AT3" s="8">
        <v>6</v>
      </c>
      <c r="AU3" s="8">
        <v>11</v>
      </c>
      <c r="AV3" s="8">
        <v>36</v>
      </c>
      <c r="AW3" s="8"/>
      <c r="AX3" s="8"/>
      <c r="AY3" s="8" t="s">
        <v>56</v>
      </c>
      <c r="AZ3" s="8"/>
      <c r="BA3" s="8">
        <v>5</v>
      </c>
      <c r="BB3" s="8">
        <v>135</v>
      </c>
    </row>
    <row r="4" spans="1:54" x14ac:dyDescent="0.2">
      <c r="A4" s="1" t="s">
        <v>6</v>
      </c>
      <c r="B4" s="2">
        <v>36</v>
      </c>
      <c r="C4" s="8"/>
      <c r="D4" s="8"/>
      <c r="E4" s="8"/>
      <c r="F4" s="8">
        <v>3</v>
      </c>
      <c r="G4" s="8" t="s">
        <v>57</v>
      </c>
      <c r="H4" s="8"/>
      <c r="K4" s="8">
        <v>67</v>
      </c>
      <c r="L4" s="2">
        <v>32</v>
      </c>
      <c r="M4" s="8">
        <v>17</v>
      </c>
      <c r="N4" s="8">
        <v>13</v>
      </c>
      <c r="O4" s="8" t="s">
        <v>60</v>
      </c>
      <c r="P4" s="8"/>
      <c r="Q4" s="8">
        <v>62</v>
      </c>
      <c r="R4" s="8">
        <v>29</v>
      </c>
      <c r="S4" s="8"/>
      <c r="T4" s="8" t="s">
        <v>61</v>
      </c>
      <c r="U4" s="8"/>
      <c r="V4" s="8">
        <v>3</v>
      </c>
      <c r="X4" s="8">
        <v>42</v>
      </c>
      <c r="Y4" s="8">
        <v>30</v>
      </c>
      <c r="Z4" s="8"/>
      <c r="AA4" s="8"/>
      <c r="AB4" s="8" t="s">
        <v>63</v>
      </c>
      <c r="AC4" s="8">
        <v>6</v>
      </c>
      <c r="AD4" s="8"/>
      <c r="AE4" s="8">
        <v>60</v>
      </c>
      <c r="AF4" s="8">
        <v>44</v>
      </c>
      <c r="AG4" s="8">
        <v>78</v>
      </c>
      <c r="AH4" s="8" t="s">
        <v>56</v>
      </c>
      <c r="AI4" s="8"/>
      <c r="AJ4" s="8"/>
      <c r="AK4" s="8">
        <v>37</v>
      </c>
      <c r="AN4" s="8">
        <v>8</v>
      </c>
      <c r="AO4" s="8">
        <v>4</v>
      </c>
      <c r="AP4" s="8"/>
      <c r="AQ4" s="8"/>
      <c r="AR4" s="8"/>
      <c r="AS4" s="8"/>
      <c r="AT4" s="8">
        <v>11</v>
      </c>
      <c r="AU4" s="8"/>
      <c r="AV4" s="8">
        <v>38</v>
      </c>
      <c r="AW4" s="8"/>
      <c r="AX4" s="8"/>
      <c r="AY4" s="8"/>
      <c r="AZ4" s="8"/>
      <c r="BA4" s="8">
        <v>10</v>
      </c>
      <c r="BB4" s="8">
        <v>139</v>
      </c>
    </row>
    <row r="5" spans="1:54" x14ac:dyDescent="0.2">
      <c r="A5" s="1" t="s">
        <v>7</v>
      </c>
      <c r="B5" s="2">
        <v>94</v>
      </c>
      <c r="C5" s="8"/>
      <c r="D5" s="8"/>
      <c r="E5" s="8"/>
      <c r="F5" s="8">
        <v>5</v>
      </c>
      <c r="G5" s="8"/>
      <c r="H5" s="8"/>
      <c r="K5" s="8">
        <v>69</v>
      </c>
      <c r="M5" s="8">
        <v>22</v>
      </c>
      <c r="N5" s="8">
        <v>14</v>
      </c>
      <c r="O5" s="8"/>
      <c r="P5" s="8"/>
      <c r="Q5" s="8">
        <v>83</v>
      </c>
      <c r="R5" s="8"/>
      <c r="S5" s="8"/>
      <c r="T5" s="8">
        <v>15</v>
      </c>
      <c r="U5" s="8"/>
      <c r="V5" s="8" t="s">
        <v>56</v>
      </c>
      <c r="X5" s="8">
        <v>71</v>
      </c>
      <c r="Y5" s="8">
        <v>35</v>
      </c>
      <c r="Z5" s="8"/>
      <c r="AA5" s="8"/>
      <c r="AB5" s="8">
        <v>19</v>
      </c>
      <c r="AC5" s="8"/>
      <c r="AD5" s="8"/>
      <c r="AE5" s="8">
        <v>66</v>
      </c>
      <c r="AF5" s="8"/>
      <c r="AG5" s="8">
        <v>88</v>
      </c>
      <c r="AH5" s="8">
        <v>6</v>
      </c>
      <c r="AI5" s="8"/>
      <c r="AJ5" s="8"/>
      <c r="AK5" s="8"/>
      <c r="AN5" s="8">
        <v>14</v>
      </c>
      <c r="AO5" s="8">
        <v>6</v>
      </c>
      <c r="AP5" s="8"/>
      <c r="AQ5" s="8"/>
      <c r="AR5" s="8"/>
      <c r="AS5" s="8"/>
      <c r="AT5" s="8"/>
      <c r="AU5" s="8"/>
      <c r="AV5" s="8">
        <v>42</v>
      </c>
      <c r="AW5" s="8"/>
      <c r="AX5" s="8"/>
      <c r="AY5" s="8"/>
      <c r="AZ5" s="8"/>
      <c r="BA5" s="8"/>
      <c r="BB5" s="8">
        <v>141</v>
      </c>
    </row>
    <row r="6" spans="1:54" x14ac:dyDescent="0.2">
      <c r="A6" s="1" t="s">
        <v>8</v>
      </c>
      <c r="B6" s="2" t="s">
        <v>55</v>
      </c>
      <c r="C6" s="8"/>
      <c r="D6" s="8"/>
      <c r="E6" s="8"/>
      <c r="F6" s="8" t="s">
        <v>56</v>
      </c>
      <c r="G6" s="8"/>
      <c r="H6" s="8"/>
      <c r="K6" s="8">
        <v>79</v>
      </c>
      <c r="M6" s="8" t="s">
        <v>58</v>
      </c>
      <c r="N6" s="8">
        <v>18</v>
      </c>
      <c r="O6" s="8"/>
      <c r="P6" s="8"/>
      <c r="R6" s="8"/>
      <c r="S6" s="8"/>
      <c r="T6" s="8">
        <v>25</v>
      </c>
      <c r="U6" s="8"/>
      <c r="V6" s="8">
        <v>7</v>
      </c>
      <c r="X6" s="8">
        <v>77</v>
      </c>
      <c r="Y6" s="8">
        <v>38</v>
      </c>
      <c r="Z6" s="8"/>
      <c r="AA6" s="8"/>
      <c r="AB6" s="8">
        <v>27</v>
      </c>
      <c r="AC6" s="8"/>
      <c r="AD6" s="8"/>
      <c r="AE6" s="8">
        <v>82</v>
      </c>
      <c r="AF6" s="8"/>
      <c r="AG6" s="8">
        <v>89</v>
      </c>
      <c r="AH6" s="8">
        <v>8</v>
      </c>
      <c r="AI6" s="8"/>
      <c r="AJ6" s="8"/>
      <c r="AK6" s="8"/>
      <c r="AN6" s="8">
        <v>16</v>
      </c>
      <c r="AO6" s="8">
        <v>8</v>
      </c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x14ac:dyDescent="0.2">
      <c r="A7" s="1" t="s">
        <v>9</v>
      </c>
      <c r="B7" s="2">
        <v>96</v>
      </c>
      <c r="C7" s="8"/>
      <c r="D7" s="8"/>
      <c r="E7" s="8"/>
      <c r="F7" s="8"/>
      <c r="G7" s="8"/>
      <c r="H7" s="8"/>
      <c r="K7" s="8">
        <v>96</v>
      </c>
      <c r="M7" s="8">
        <v>37</v>
      </c>
      <c r="N7" s="8">
        <v>22</v>
      </c>
      <c r="O7" s="8"/>
      <c r="P7" s="8"/>
      <c r="R7" s="8"/>
      <c r="S7" s="8"/>
      <c r="T7" s="8">
        <v>27</v>
      </c>
      <c r="U7" s="8"/>
      <c r="V7" s="8">
        <v>9</v>
      </c>
      <c r="X7" s="8">
        <v>79</v>
      </c>
      <c r="Y7" s="8">
        <v>45</v>
      </c>
      <c r="Z7" s="8"/>
      <c r="AA7" s="8"/>
      <c r="AB7" s="8">
        <v>41</v>
      </c>
      <c r="AC7" s="8"/>
      <c r="AD7" s="8"/>
      <c r="AE7" s="8">
        <v>105</v>
      </c>
      <c r="AF7" s="8"/>
      <c r="AG7" s="8"/>
      <c r="AH7" s="8">
        <v>10</v>
      </c>
      <c r="AI7" s="8"/>
      <c r="AJ7" s="8"/>
      <c r="AK7" s="8"/>
      <c r="AN7" s="8" t="s">
        <v>66</v>
      </c>
      <c r="AO7" s="8">
        <v>10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x14ac:dyDescent="0.2">
      <c r="A8" s="1" t="s">
        <v>10</v>
      </c>
      <c r="B8" s="2">
        <v>100</v>
      </c>
      <c r="C8" s="8"/>
      <c r="D8" s="8"/>
      <c r="E8" s="8"/>
      <c r="F8" s="8"/>
      <c r="G8" s="8"/>
      <c r="H8" s="8"/>
      <c r="K8" s="8">
        <v>115</v>
      </c>
      <c r="M8" s="8">
        <v>47</v>
      </c>
      <c r="N8" s="8">
        <v>36</v>
      </c>
      <c r="O8" s="8"/>
      <c r="P8" s="8"/>
      <c r="R8" s="8"/>
      <c r="S8" s="8"/>
      <c r="T8" s="8">
        <v>31</v>
      </c>
      <c r="U8" s="8"/>
      <c r="V8" s="8">
        <v>11</v>
      </c>
      <c r="X8" s="8"/>
      <c r="Y8" s="8">
        <v>48</v>
      </c>
      <c r="Z8" s="8"/>
      <c r="AA8" s="8"/>
      <c r="AB8" s="8">
        <v>43</v>
      </c>
      <c r="AC8" s="8"/>
      <c r="AD8" s="8"/>
      <c r="AE8" s="8">
        <v>114</v>
      </c>
      <c r="AF8" s="8"/>
      <c r="AG8" s="8"/>
      <c r="AH8" s="8">
        <v>14</v>
      </c>
      <c r="AI8" s="8"/>
      <c r="AJ8" s="8"/>
      <c r="AK8" s="8"/>
      <c r="AN8" s="8">
        <v>91</v>
      </c>
      <c r="AO8" s="8">
        <v>11</v>
      </c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54" x14ac:dyDescent="0.2">
      <c r="A9" s="1" t="s">
        <v>11</v>
      </c>
      <c r="B9" s="2">
        <v>102</v>
      </c>
      <c r="C9" s="8"/>
      <c r="D9" s="8"/>
      <c r="E9" s="8"/>
      <c r="F9" s="8"/>
      <c r="G9" s="8"/>
      <c r="H9" s="8"/>
      <c r="K9" s="8"/>
      <c r="M9" s="8"/>
      <c r="N9" s="8">
        <v>38</v>
      </c>
      <c r="O9" s="8"/>
      <c r="P9" s="8"/>
      <c r="R9" s="8"/>
      <c r="S9" s="8"/>
      <c r="T9" s="8">
        <v>36</v>
      </c>
      <c r="U9" s="8"/>
      <c r="V9" s="8">
        <v>15</v>
      </c>
      <c r="X9" s="8"/>
      <c r="Y9" s="8">
        <v>50</v>
      </c>
      <c r="Z9" s="8"/>
      <c r="AA9" s="8"/>
      <c r="AB9" s="8">
        <v>45</v>
      </c>
      <c r="AC9" s="8"/>
      <c r="AD9" s="8"/>
      <c r="AE9" s="8">
        <v>118</v>
      </c>
      <c r="AF9" s="8"/>
      <c r="AG9" s="8"/>
      <c r="AH9" s="8"/>
      <c r="AI9" s="8"/>
      <c r="AJ9" s="8"/>
      <c r="AK9" s="8"/>
      <c r="AN9" s="8" t="s">
        <v>67</v>
      </c>
      <c r="AO9" s="8">
        <v>12</v>
      </c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x14ac:dyDescent="0.2">
      <c r="A10" s="1" t="s">
        <v>12</v>
      </c>
      <c r="B10" s="2">
        <v>104</v>
      </c>
      <c r="C10" s="8"/>
      <c r="D10" s="8"/>
      <c r="E10" s="8"/>
      <c r="F10" s="8"/>
      <c r="G10" s="8"/>
      <c r="H10" s="8"/>
      <c r="K10" s="8"/>
      <c r="M10" s="8"/>
      <c r="N10" s="8"/>
      <c r="O10" s="8"/>
      <c r="P10" s="8"/>
      <c r="R10" s="8"/>
      <c r="S10" s="8"/>
      <c r="T10" s="8">
        <v>60</v>
      </c>
      <c r="U10" s="8"/>
      <c r="V10" s="8">
        <v>19</v>
      </c>
      <c r="X10" s="8"/>
      <c r="Y10" s="8">
        <v>58</v>
      </c>
      <c r="Z10" s="8"/>
      <c r="AA10" s="8"/>
      <c r="AB10" s="8">
        <v>46</v>
      </c>
      <c r="AC10" s="8"/>
      <c r="AD10" s="8"/>
      <c r="AE10" s="8">
        <v>120</v>
      </c>
      <c r="AF10" s="8"/>
      <c r="AG10" s="8"/>
      <c r="AH10" s="8"/>
      <c r="AI10" s="8"/>
      <c r="AJ10" s="8"/>
      <c r="AK10" s="8"/>
      <c r="AN10" s="8" t="s">
        <v>68</v>
      </c>
      <c r="AO10" s="8">
        <v>13</v>
      </c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</row>
    <row r="11" spans="1:54" x14ac:dyDescent="0.2">
      <c r="A11" s="1" t="s">
        <v>13</v>
      </c>
      <c r="B11" s="2">
        <v>106</v>
      </c>
      <c r="C11" s="8"/>
      <c r="D11" s="8"/>
      <c r="E11" s="8"/>
      <c r="F11" s="8"/>
      <c r="G11" s="8"/>
      <c r="H11" s="8"/>
      <c r="K11" s="8"/>
      <c r="M11" s="8"/>
      <c r="N11" s="8"/>
      <c r="O11" s="8"/>
      <c r="P11" s="8"/>
      <c r="R11" s="8"/>
      <c r="S11" s="8"/>
      <c r="T11" s="8">
        <v>62</v>
      </c>
      <c r="U11" s="8"/>
      <c r="V11" s="8"/>
      <c r="X11" s="8"/>
      <c r="Y11" s="8">
        <v>60</v>
      </c>
      <c r="Z11" s="8"/>
      <c r="AA11" s="8"/>
      <c r="AB11" s="8">
        <v>48</v>
      </c>
      <c r="AC11" s="8"/>
      <c r="AD11" s="8"/>
      <c r="AE11" s="8">
        <v>121</v>
      </c>
      <c r="AF11" s="8"/>
      <c r="AG11" s="8"/>
      <c r="AH11" s="8"/>
      <c r="AI11" s="8"/>
      <c r="AJ11" s="8"/>
      <c r="AK11" s="8"/>
      <c r="AN11" s="8" t="s">
        <v>69</v>
      </c>
      <c r="AO11" s="8">
        <v>14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x14ac:dyDescent="0.2">
      <c r="A12" s="1" t="s">
        <v>14</v>
      </c>
      <c r="B12" s="2">
        <v>108</v>
      </c>
      <c r="C12" s="8"/>
      <c r="D12" s="8"/>
      <c r="E12" s="8"/>
      <c r="F12" s="8"/>
      <c r="G12" s="8"/>
      <c r="H12" s="8"/>
      <c r="K12" s="8"/>
      <c r="M12" s="8"/>
      <c r="N12" s="8"/>
      <c r="O12" s="8"/>
      <c r="P12" s="8"/>
      <c r="R12" s="8"/>
      <c r="S12" s="8"/>
      <c r="T12" s="8"/>
      <c r="U12" s="8"/>
      <c r="V12" s="8"/>
      <c r="X12" s="8"/>
      <c r="Y12" s="8">
        <v>62</v>
      </c>
      <c r="Z12" s="8"/>
      <c r="AA12" s="8"/>
      <c r="AB12" s="8">
        <v>66</v>
      </c>
      <c r="AC12" s="8"/>
      <c r="AD12" s="8"/>
      <c r="AE12" s="8">
        <v>123</v>
      </c>
      <c r="AF12" s="8"/>
      <c r="AG12" s="8"/>
      <c r="AH12" s="8"/>
      <c r="AI12" s="8"/>
      <c r="AJ12" s="8"/>
      <c r="AK12" s="8"/>
      <c r="AN12" s="8" t="s">
        <v>70</v>
      </c>
      <c r="AO12" s="8">
        <v>15</v>
      </c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54" x14ac:dyDescent="0.2">
      <c r="A13" s="1" t="s">
        <v>15</v>
      </c>
      <c r="B13" s="2">
        <v>110</v>
      </c>
      <c r="C13" s="8"/>
      <c r="D13" s="8"/>
      <c r="E13" s="8"/>
      <c r="F13" s="8"/>
      <c r="G13" s="8"/>
      <c r="H13" s="8"/>
      <c r="K13" s="8"/>
      <c r="M13" s="8"/>
      <c r="N13" s="8"/>
      <c r="O13" s="8"/>
      <c r="P13" s="8"/>
      <c r="R13" s="8"/>
      <c r="S13" s="8"/>
      <c r="T13" s="8"/>
      <c r="U13" s="8"/>
      <c r="V13" s="8"/>
      <c r="X13" s="8"/>
      <c r="Y13" s="8">
        <v>65</v>
      </c>
      <c r="Z13" s="8"/>
      <c r="AA13" s="8"/>
      <c r="AB13" s="8">
        <v>69</v>
      </c>
      <c r="AC13" s="8"/>
      <c r="AD13" s="8"/>
      <c r="AE13" s="8">
        <v>125</v>
      </c>
      <c r="AF13" s="8"/>
      <c r="AG13" s="8"/>
      <c r="AH13" s="8"/>
      <c r="AI13" s="8"/>
      <c r="AJ13" s="8"/>
      <c r="AK13" s="8"/>
      <c r="AN13" s="8">
        <v>109</v>
      </c>
      <c r="AO13" s="8">
        <v>17</v>
      </c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4" x14ac:dyDescent="0.2">
      <c r="A14" s="1" t="s">
        <v>16</v>
      </c>
      <c r="B14" s="2">
        <v>112</v>
      </c>
      <c r="C14" s="8"/>
      <c r="D14" s="8"/>
      <c r="E14" s="8"/>
      <c r="F14" s="8"/>
      <c r="G14" s="8"/>
      <c r="H14" s="8"/>
      <c r="K14" s="8"/>
      <c r="M14" s="8"/>
      <c r="N14" s="8"/>
      <c r="O14" s="8"/>
      <c r="P14" s="8"/>
      <c r="R14" s="8"/>
      <c r="S14" s="8"/>
      <c r="T14" s="8"/>
      <c r="U14" s="8"/>
      <c r="V14" s="8"/>
      <c r="X14" s="8"/>
      <c r="Y14" s="8">
        <v>67</v>
      </c>
      <c r="Z14" s="8"/>
      <c r="AA14" s="8"/>
      <c r="AB14" s="8">
        <v>70</v>
      </c>
      <c r="AC14" s="8"/>
      <c r="AD14" s="8"/>
      <c r="AE14" s="8">
        <v>173</v>
      </c>
      <c r="AF14" s="8"/>
      <c r="AG14" s="8"/>
      <c r="AH14" s="8"/>
      <c r="AI14" s="8"/>
      <c r="AJ14" s="8"/>
      <c r="AK14" s="8"/>
      <c r="AN14" s="8">
        <v>111</v>
      </c>
      <c r="AO14" s="8">
        <v>18</v>
      </c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x14ac:dyDescent="0.2">
      <c r="A15" s="1" t="s">
        <v>17</v>
      </c>
      <c r="B15" s="2">
        <v>114</v>
      </c>
      <c r="C15" s="8"/>
      <c r="D15" s="8"/>
      <c r="E15" s="8"/>
      <c r="F15" s="8"/>
      <c r="G15" s="8"/>
      <c r="H15" s="8"/>
      <c r="K15" s="8"/>
      <c r="M15" s="8"/>
      <c r="N15" s="8"/>
      <c r="O15" s="8"/>
      <c r="P15" s="8"/>
      <c r="R15" s="8"/>
      <c r="S15" s="8"/>
      <c r="T15" s="8"/>
      <c r="U15" s="8"/>
      <c r="V15" s="8"/>
      <c r="X15" s="8"/>
      <c r="Y15" s="8">
        <v>80</v>
      </c>
      <c r="Z15" s="8"/>
      <c r="AA15" s="8"/>
      <c r="AB15" s="8">
        <v>76</v>
      </c>
      <c r="AC15" s="8"/>
      <c r="AD15" s="8"/>
      <c r="AE15" s="8">
        <v>175</v>
      </c>
      <c r="AF15" s="8"/>
      <c r="AG15" s="8"/>
      <c r="AH15" s="8"/>
      <c r="AI15" s="8"/>
      <c r="AJ15" s="8"/>
      <c r="AK15" s="8"/>
      <c r="AN15" s="8"/>
      <c r="AO15" s="8">
        <v>20</v>
      </c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x14ac:dyDescent="0.2">
      <c r="A16" s="1" t="s">
        <v>18</v>
      </c>
      <c r="B16" s="2"/>
      <c r="C16" s="8"/>
      <c r="D16" s="8"/>
      <c r="E16" s="8"/>
      <c r="F16" s="8"/>
      <c r="G16" s="8"/>
      <c r="H16" s="8"/>
      <c r="K16" s="8"/>
      <c r="M16" s="8"/>
      <c r="N16" s="8"/>
      <c r="O16" s="8"/>
      <c r="P16" s="8"/>
      <c r="R16" s="8"/>
      <c r="S16" s="8"/>
      <c r="T16" s="8"/>
      <c r="U16" s="8"/>
      <c r="V16" s="8"/>
      <c r="X16" s="8"/>
      <c r="Y16" s="8">
        <v>100</v>
      </c>
      <c r="Z16" s="8"/>
      <c r="AA16" s="8"/>
      <c r="AB16" s="8">
        <v>77</v>
      </c>
      <c r="AC16" s="8"/>
      <c r="AD16" s="8"/>
      <c r="AE16" s="8"/>
      <c r="AF16" s="8"/>
      <c r="AG16" s="8"/>
      <c r="AH16" s="8"/>
      <c r="AI16" s="8"/>
      <c r="AJ16" s="8"/>
      <c r="AK16" s="8"/>
      <c r="AN16" s="8"/>
      <c r="AO16" s="8">
        <v>21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x14ac:dyDescent="0.2">
      <c r="A17" s="1" t="s">
        <v>19</v>
      </c>
      <c r="C17" s="8"/>
      <c r="D17" s="8"/>
      <c r="E17" s="8"/>
      <c r="F17" s="8"/>
      <c r="G17" s="8"/>
      <c r="H17" s="8"/>
      <c r="K17" s="8"/>
      <c r="M17" s="8"/>
      <c r="N17" s="8"/>
      <c r="O17" s="8"/>
      <c r="P17" s="8"/>
      <c r="R17" s="8"/>
      <c r="S17" s="8"/>
      <c r="T17" s="8"/>
      <c r="U17" s="8"/>
      <c r="V17" s="8"/>
      <c r="X17" s="8"/>
      <c r="Y17" s="8"/>
      <c r="Z17" s="8"/>
      <c r="AA17" s="8"/>
      <c r="AB17" s="8">
        <v>78</v>
      </c>
      <c r="AC17" s="8"/>
      <c r="AD17" s="8"/>
      <c r="AE17" s="8"/>
      <c r="AF17" s="8"/>
      <c r="AG17" s="8"/>
      <c r="AH17" s="8"/>
      <c r="AI17" s="8"/>
      <c r="AJ17" s="8"/>
      <c r="AK17" s="8"/>
      <c r="AN17" s="8"/>
      <c r="AO17" s="8">
        <v>22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</row>
    <row r="18" spans="1:54" x14ac:dyDescent="0.2">
      <c r="A18" s="1" t="s">
        <v>20</v>
      </c>
      <c r="C18" s="8"/>
      <c r="D18" s="8"/>
      <c r="E18" s="8"/>
      <c r="F18" s="8"/>
      <c r="G18" s="8"/>
      <c r="H18" s="8"/>
      <c r="K18" s="8"/>
      <c r="M18" s="8"/>
      <c r="N18" s="8"/>
      <c r="O18" s="8"/>
      <c r="P18" s="8"/>
      <c r="R18" s="8"/>
      <c r="S18" s="8"/>
      <c r="T18" s="8"/>
      <c r="U18" s="8"/>
      <c r="V18" s="8"/>
      <c r="X18" s="8"/>
      <c r="Y18" s="8"/>
      <c r="Z18" s="8"/>
      <c r="AA18" s="8"/>
      <c r="AB18" s="8">
        <v>85</v>
      </c>
      <c r="AC18" s="8"/>
      <c r="AD18" s="8"/>
      <c r="AE18" s="8"/>
      <c r="AF18" s="8"/>
      <c r="AG18" s="8"/>
      <c r="AH18" s="8"/>
      <c r="AI18" s="8"/>
      <c r="AJ18" s="8"/>
      <c r="AK18" s="8"/>
      <c r="AN18" s="8"/>
      <c r="AO18" s="8">
        <v>23</v>
      </c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x14ac:dyDescent="0.2">
      <c r="A19" s="1" t="s">
        <v>21</v>
      </c>
      <c r="C19" s="8"/>
      <c r="D19" s="8"/>
      <c r="E19" s="8"/>
      <c r="F19" s="8"/>
      <c r="G19" s="8"/>
      <c r="H19" s="8"/>
      <c r="K19" s="8"/>
      <c r="M19" s="8"/>
      <c r="N19" s="8"/>
      <c r="O19" s="8"/>
      <c r="P19" s="8"/>
      <c r="R19" s="8"/>
      <c r="S19" s="8"/>
      <c r="T19" s="8"/>
      <c r="U19" s="8"/>
      <c r="V19" s="8"/>
      <c r="X19" s="8"/>
      <c r="Y19" s="8"/>
      <c r="Z19" s="8"/>
      <c r="AA19" s="8"/>
      <c r="AB19" s="8">
        <v>100</v>
      </c>
      <c r="AC19" s="8"/>
      <c r="AD19" s="8"/>
      <c r="AE19" s="8"/>
      <c r="AF19" s="8"/>
      <c r="AG19" s="8"/>
      <c r="AH19" s="8"/>
      <c r="AI19" s="8"/>
      <c r="AJ19" s="8"/>
      <c r="AK19" s="8"/>
      <c r="AN19" s="8"/>
      <c r="AO19" s="8">
        <v>25</v>
      </c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x14ac:dyDescent="0.2">
      <c r="A20" s="1" t="s">
        <v>22</v>
      </c>
      <c r="C20" s="8"/>
      <c r="D20" s="8"/>
      <c r="E20" s="8"/>
      <c r="F20" s="8"/>
      <c r="G20" s="8"/>
      <c r="H20" s="8"/>
      <c r="K20" s="8"/>
      <c r="M20" s="8"/>
      <c r="N20" s="8"/>
      <c r="O20" s="8"/>
      <c r="P20" s="8"/>
      <c r="R20" s="8"/>
      <c r="S20" s="8"/>
      <c r="T20" s="8"/>
      <c r="U20" s="8"/>
      <c r="V20" s="8"/>
      <c r="X20" s="8"/>
      <c r="Y20" s="8"/>
      <c r="Z20" s="8"/>
      <c r="AA20" s="8"/>
      <c r="AB20" s="8">
        <v>134</v>
      </c>
      <c r="AC20" s="8"/>
      <c r="AD20" s="8"/>
      <c r="AE20" s="8"/>
      <c r="AF20" s="8"/>
      <c r="AG20" s="8"/>
      <c r="AH20" s="8"/>
      <c r="AI20" s="8"/>
      <c r="AJ20" s="8"/>
      <c r="AK20" s="8"/>
      <c r="AN20" s="8"/>
      <c r="AO20" s="8">
        <v>27</v>
      </c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x14ac:dyDescent="0.2">
      <c r="A21" s="1" t="s">
        <v>23</v>
      </c>
      <c r="C21" s="8"/>
      <c r="D21" s="8"/>
      <c r="E21" s="8"/>
      <c r="F21" s="8"/>
      <c r="G21" s="8"/>
      <c r="H21" s="8"/>
      <c r="K21" s="8"/>
      <c r="M21" s="8"/>
      <c r="N21" s="8"/>
      <c r="O21" s="8"/>
      <c r="P21" s="8"/>
      <c r="R21" s="8"/>
      <c r="S21" s="8"/>
      <c r="T21" s="8"/>
      <c r="U21" s="8"/>
      <c r="V21" s="8"/>
      <c r="X21" s="8"/>
      <c r="Y21" s="8"/>
      <c r="Z21" s="8"/>
      <c r="AA21" s="8"/>
      <c r="AB21" s="8">
        <v>136</v>
      </c>
      <c r="AC21" s="8"/>
      <c r="AD21" s="8"/>
      <c r="AE21" s="8"/>
      <c r="AF21" s="8"/>
      <c r="AG21" s="8"/>
      <c r="AH21" s="8"/>
      <c r="AI21" s="8"/>
      <c r="AJ21" s="8"/>
      <c r="AK21" s="8"/>
      <c r="AN21" s="8"/>
      <c r="AO21" s="8">
        <v>28</v>
      </c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</row>
    <row r="22" spans="1:54" x14ac:dyDescent="0.2">
      <c r="A22" s="1" t="s">
        <v>24</v>
      </c>
      <c r="C22" s="8"/>
      <c r="D22" s="8"/>
      <c r="E22" s="8"/>
      <c r="F22" s="8"/>
      <c r="G22" s="8"/>
      <c r="H22" s="8"/>
      <c r="K22" s="8"/>
      <c r="M22" s="8"/>
      <c r="N22" s="8"/>
      <c r="O22" s="8"/>
      <c r="P22" s="8"/>
      <c r="R22" s="8"/>
      <c r="S22" s="8"/>
      <c r="T22" s="8"/>
      <c r="U22" s="8"/>
      <c r="V22" s="8"/>
      <c r="X22" s="8"/>
      <c r="Y22" s="8"/>
      <c r="Z22" s="8"/>
      <c r="AA22" s="8"/>
      <c r="AB22" s="8">
        <v>138</v>
      </c>
      <c r="AC22" s="8"/>
      <c r="AD22" s="8"/>
      <c r="AE22" s="8"/>
      <c r="AF22" s="8"/>
      <c r="AG22" s="8"/>
      <c r="AH22" s="8"/>
      <c r="AI22" s="8"/>
      <c r="AJ22" s="8"/>
      <c r="AK22" s="8"/>
      <c r="AN22" s="8"/>
      <c r="AO22" s="8">
        <v>29</v>
      </c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x14ac:dyDescent="0.2">
      <c r="A23" s="1" t="s">
        <v>25</v>
      </c>
      <c r="C23" s="8"/>
      <c r="D23" s="8"/>
      <c r="E23" s="8"/>
      <c r="F23" s="8"/>
      <c r="G23" s="8"/>
      <c r="H23" s="8"/>
      <c r="K23" s="8"/>
      <c r="M23" s="8"/>
      <c r="N23" s="8"/>
      <c r="O23" s="8"/>
      <c r="P23" s="8"/>
      <c r="R23" s="8"/>
      <c r="S23" s="8"/>
      <c r="T23" s="8"/>
      <c r="U23" s="8"/>
      <c r="V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N23" s="8"/>
      <c r="AO23" s="8">
        <v>30</v>
      </c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x14ac:dyDescent="0.2">
      <c r="A24" s="1" t="s">
        <v>26</v>
      </c>
      <c r="C24" s="8"/>
      <c r="D24" s="8"/>
      <c r="E24" s="8"/>
      <c r="F24" s="8"/>
      <c r="G24" s="8"/>
      <c r="H24" s="8"/>
      <c r="K24" s="8"/>
      <c r="M24" s="8"/>
      <c r="N24" s="8"/>
      <c r="O24" s="8"/>
      <c r="P24" s="8"/>
      <c r="R24" s="8"/>
      <c r="S24" s="8"/>
      <c r="T24" s="8"/>
      <c r="U24" s="8"/>
      <c r="V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N24" s="8"/>
      <c r="AO24" s="8">
        <v>31</v>
      </c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x14ac:dyDescent="0.2">
      <c r="A25" s="1" t="s">
        <v>27</v>
      </c>
      <c r="C25" s="8"/>
      <c r="D25" s="8"/>
      <c r="E25" s="8"/>
      <c r="F25" s="8"/>
      <c r="G25" s="8"/>
      <c r="H25" s="8"/>
      <c r="K25" s="8"/>
      <c r="M25" s="8"/>
      <c r="N25" s="8"/>
      <c r="O25" s="8"/>
      <c r="P25" s="8"/>
      <c r="R25" s="8"/>
      <c r="S25" s="8"/>
      <c r="T25" s="8"/>
      <c r="U25" s="8"/>
      <c r="V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N25" s="8"/>
      <c r="AO25" s="8">
        <v>32</v>
      </c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x14ac:dyDescent="0.2">
      <c r="A26" s="1" t="s">
        <v>28</v>
      </c>
      <c r="C26" s="8"/>
      <c r="D26" s="8"/>
      <c r="E26" s="8"/>
      <c r="F26" s="8"/>
      <c r="G26" s="8"/>
      <c r="H26" s="8"/>
      <c r="K26" s="8"/>
      <c r="M26" s="8"/>
      <c r="N26" s="8"/>
      <c r="O26" s="8"/>
      <c r="P26" s="8"/>
      <c r="R26" s="8"/>
      <c r="S26" s="8"/>
      <c r="T26" s="8"/>
      <c r="U26" s="8"/>
      <c r="V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N26" s="8"/>
      <c r="AO26" s="8">
        <v>34</v>
      </c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x14ac:dyDescent="0.2">
      <c r="A27" s="1" t="s">
        <v>29</v>
      </c>
      <c r="C27" s="8"/>
      <c r="D27" s="8"/>
      <c r="E27" s="8"/>
      <c r="F27" s="8"/>
      <c r="G27" s="8"/>
      <c r="H27" s="8"/>
      <c r="K27" s="8"/>
      <c r="M27" s="8"/>
      <c r="N27" s="8"/>
      <c r="O27" s="8"/>
      <c r="P27" s="8"/>
      <c r="R27" s="8"/>
      <c r="S27" s="8"/>
      <c r="T27" s="8"/>
      <c r="U27" s="8"/>
      <c r="V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N27" s="8"/>
      <c r="AO27" s="8">
        <v>36</v>
      </c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x14ac:dyDescent="0.2">
      <c r="A28" s="1" t="s">
        <v>3</v>
      </c>
      <c r="C28" s="8"/>
      <c r="D28" s="8"/>
      <c r="E28" s="8"/>
      <c r="F28" s="8"/>
      <c r="G28" s="8"/>
      <c r="H28" s="8"/>
      <c r="K28" s="8"/>
      <c r="M28" s="8"/>
      <c r="N28" s="8"/>
      <c r="O28" s="8"/>
      <c r="P28" s="8"/>
      <c r="R28" s="8"/>
      <c r="S28" s="8"/>
      <c r="T28" s="8"/>
      <c r="U28" s="8"/>
      <c r="V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N28" s="8"/>
      <c r="AO28" s="8">
        <v>37</v>
      </c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x14ac:dyDescent="0.2">
      <c r="A29" s="1" t="s">
        <v>30</v>
      </c>
      <c r="C29" s="8"/>
      <c r="D29" s="8"/>
      <c r="E29" s="8"/>
      <c r="F29" s="8"/>
      <c r="G29" s="8"/>
      <c r="H29" s="8"/>
      <c r="K29" s="8"/>
      <c r="M29" s="8"/>
      <c r="N29" s="8"/>
      <c r="O29" s="8"/>
      <c r="P29" s="8"/>
      <c r="R29" s="8"/>
      <c r="S29" s="8"/>
      <c r="T29" s="8"/>
      <c r="U29" s="8"/>
      <c r="V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N29" s="8"/>
      <c r="AO29" s="8">
        <v>40</v>
      </c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x14ac:dyDescent="0.2">
      <c r="A30" s="1" t="s">
        <v>31</v>
      </c>
      <c r="C30" s="8"/>
      <c r="D30" s="8"/>
      <c r="E30" s="8"/>
      <c r="F30" s="8"/>
      <c r="G30" s="8"/>
      <c r="H30" s="8"/>
      <c r="K30" s="8"/>
      <c r="M30" s="8"/>
      <c r="N30" s="8"/>
      <c r="O30" s="8"/>
      <c r="P30" s="8"/>
      <c r="R30" s="8"/>
      <c r="S30" s="8"/>
      <c r="T30" s="8"/>
      <c r="U30" s="8"/>
      <c r="V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x14ac:dyDescent="0.2">
      <c r="A31" s="1" t="s">
        <v>32</v>
      </c>
      <c r="C31" s="8"/>
      <c r="D31" s="8"/>
      <c r="E31" s="8"/>
      <c r="F31" s="8"/>
      <c r="G31" s="8"/>
      <c r="H31" s="8"/>
      <c r="K31" s="8"/>
      <c r="M31" s="8"/>
      <c r="N31" s="8"/>
      <c r="O31" s="8"/>
      <c r="P31" s="8"/>
      <c r="R31" s="8"/>
      <c r="S31" s="8"/>
      <c r="T31" s="8"/>
      <c r="U31" s="8"/>
      <c r="V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x14ac:dyDescent="0.2">
      <c r="A32" s="1" t="s">
        <v>33</v>
      </c>
      <c r="C32" s="8"/>
      <c r="D32" s="8"/>
      <c r="E32" s="8"/>
      <c r="F32" s="8"/>
      <c r="G32" s="8"/>
      <c r="H32" s="8"/>
      <c r="K32" s="8"/>
      <c r="M32" s="8"/>
      <c r="N32" s="8"/>
      <c r="O32" s="8"/>
      <c r="P32" s="8"/>
      <c r="R32" s="8"/>
      <c r="S32" s="8"/>
      <c r="T32" s="8"/>
      <c r="U32" s="8"/>
      <c r="V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spans="1:54" x14ac:dyDescent="0.2">
      <c r="A33" s="1" t="s">
        <v>34</v>
      </c>
      <c r="C33" s="8"/>
      <c r="D33" s="8"/>
      <c r="E33" s="8"/>
      <c r="F33" s="8"/>
      <c r="G33" s="8"/>
      <c r="H33" s="8"/>
      <c r="K33" s="8"/>
      <c r="M33" s="8"/>
      <c r="N33" s="8"/>
      <c r="O33" s="8"/>
      <c r="P33" s="8"/>
      <c r="R33" s="8"/>
      <c r="S33" s="8"/>
      <c r="T33" s="8"/>
      <c r="U33" s="8"/>
      <c r="V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spans="1:54" x14ac:dyDescent="0.2">
      <c r="A34" s="1" t="s">
        <v>35</v>
      </c>
      <c r="C34" s="8"/>
      <c r="D34" s="8"/>
      <c r="E34" s="8"/>
      <c r="F34" s="8"/>
      <c r="G34" s="8"/>
      <c r="H34" s="8"/>
      <c r="K34" s="8"/>
      <c r="M34" s="8"/>
      <c r="N34" s="8"/>
      <c r="O34" s="8"/>
      <c r="P34" s="8"/>
      <c r="R34" s="8"/>
      <c r="S34" s="8"/>
      <c r="T34" s="8"/>
      <c r="U34" s="8"/>
      <c r="V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</row>
    <row r="35" spans="1:54" x14ac:dyDescent="0.2">
      <c r="A35" s="1" t="s">
        <v>36</v>
      </c>
      <c r="C35" s="8"/>
      <c r="D35" s="8"/>
      <c r="E35" s="8"/>
      <c r="F35" s="8"/>
      <c r="G35" s="8"/>
      <c r="H35" s="8"/>
      <c r="K35" s="8"/>
      <c r="M35" s="8"/>
      <c r="N35" s="8"/>
      <c r="O35" s="8"/>
      <c r="P35" s="8"/>
      <c r="R35" s="8"/>
      <c r="S35" s="8"/>
      <c r="T35" s="8"/>
      <c r="U35" s="8"/>
      <c r="V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</row>
    <row r="36" spans="1:54" x14ac:dyDescent="0.2">
      <c r="A36" s="1" t="s">
        <v>37</v>
      </c>
      <c r="C36" s="8"/>
      <c r="D36" s="8"/>
      <c r="E36" s="8"/>
      <c r="F36" s="8"/>
      <c r="G36" s="8"/>
      <c r="H36" s="8"/>
      <c r="K36" s="8"/>
      <c r="M36" s="8"/>
      <c r="N36" s="8"/>
      <c r="O36" s="8"/>
      <c r="P36" s="8"/>
      <c r="R36" s="8"/>
      <c r="S36" s="8"/>
      <c r="T36" s="8"/>
      <c r="U36" s="8"/>
      <c r="V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1:54" x14ac:dyDescent="0.2">
      <c r="A37" s="1" t="s">
        <v>38</v>
      </c>
      <c r="C37" s="8"/>
      <c r="D37" s="8"/>
      <c r="E37" s="8"/>
      <c r="F37" s="8"/>
      <c r="G37" s="8"/>
      <c r="H37" s="8"/>
      <c r="K37" s="8"/>
      <c r="M37" s="8"/>
      <c r="N37" s="8"/>
      <c r="O37" s="8"/>
      <c r="P37" s="8"/>
      <c r="R37" s="8"/>
      <c r="S37" s="8"/>
      <c r="T37" s="8"/>
      <c r="U37" s="8"/>
      <c r="V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spans="1:54" x14ac:dyDescent="0.2">
      <c r="A38" s="1" t="s">
        <v>39</v>
      </c>
      <c r="C38" s="8"/>
      <c r="D38" s="8"/>
      <c r="E38" s="8"/>
      <c r="F38" s="8"/>
      <c r="G38" s="8"/>
      <c r="H38" s="8"/>
      <c r="K38" s="8"/>
      <c r="M38" s="8"/>
      <c r="N38" s="8"/>
      <c r="O38" s="8"/>
      <c r="P38" s="8"/>
      <c r="R38" s="8"/>
      <c r="S38" s="8"/>
      <c r="T38" s="8"/>
      <c r="U38" s="8"/>
      <c r="V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54" x14ac:dyDescent="0.2">
      <c r="A39" s="1" t="s">
        <v>40</v>
      </c>
      <c r="C39" s="8"/>
      <c r="D39" s="8"/>
      <c r="E39" s="8"/>
      <c r="F39" s="8"/>
      <c r="G39" s="8"/>
      <c r="H39" s="8"/>
      <c r="K39" s="8"/>
      <c r="M39" s="8"/>
      <c r="N39" s="8"/>
      <c r="O39" s="8"/>
      <c r="P39" s="8"/>
      <c r="R39" s="8"/>
      <c r="S39" s="8"/>
      <c r="T39" s="8"/>
      <c r="U39" s="8"/>
      <c r="V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spans="1:54" x14ac:dyDescent="0.2">
      <c r="A40" s="1" t="s">
        <v>41</v>
      </c>
      <c r="C40" s="8"/>
      <c r="D40" s="8"/>
      <c r="E40" s="8"/>
      <c r="F40" s="8"/>
      <c r="G40" s="8"/>
      <c r="H40" s="8"/>
      <c r="K40" s="8"/>
      <c r="M40" s="8"/>
      <c r="N40" s="8"/>
      <c r="O40" s="8"/>
      <c r="P40" s="8"/>
      <c r="R40" s="8"/>
      <c r="S40" s="8"/>
      <c r="T40" s="8"/>
      <c r="U40" s="8"/>
      <c r="V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4" x14ac:dyDescent="0.2">
      <c r="A41" s="1" t="s">
        <v>2</v>
      </c>
      <c r="C41" s="8"/>
      <c r="D41" s="8"/>
      <c r="E41" s="8"/>
      <c r="F41" s="8"/>
      <c r="G41" s="8"/>
      <c r="H41" s="8"/>
      <c r="K41" s="8"/>
      <c r="M41" s="8"/>
      <c r="N41" s="8"/>
      <c r="O41" s="8"/>
      <c r="P41" s="8"/>
      <c r="R41" s="8"/>
      <c r="S41" s="8"/>
      <c r="T41" s="8"/>
      <c r="U41" s="8"/>
      <c r="V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</row>
    <row r="42" spans="1:54" x14ac:dyDescent="0.2">
      <c r="A42" s="1" t="s">
        <v>42</v>
      </c>
      <c r="C42" s="8"/>
      <c r="D42" s="8"/>
      <c r="E42" s="8"/>
      <c r="F42" s="8"/>
      <c r="G42" s="8"/>
      <c r="H42" s="8"/>
      <c r="K42" s="8"/>
      <c r="M42" s="8"/>
      <c r="N42" s="8"/>
      <c r="O42" s="8"/>
      <c r="P42" s="8"/>
      <c r="R42" s="8"/>
      <c r="S42" s="8"/>
      <c r="T42" s="8"/>
      <c r="U42" s="8"/>
      <c r="V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</row>
    <row r="43" spans="1:54" x14ac:dyDescent="0.2">
      <c r="A43" s="1" t="s">
        <v>43</v>
      </c>
      <c r="C43" s="8"/>
      <c r="D43" s="8"/>
      <c r="E43" s="8"/>
      <c r="F43" s="8"/>
      <c r="G43" s="8"/>
      <c r="H43" s="8"/>
      <c r="K43" s="8"/>
      <c r="M43" s="8"/>
      <c r="N43" s="8"/>
      <c r="O43" s="8"/>
      <c r="P43" s="8"/>
      <c r="R43" s="8"/>
      <c r="S43" s="8"/>
      <c r="T43" s="8"/>
      <c r="U43" s="8"/>
      <c r="V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spans="1:54" x14ac:dyDescent="0.2">
      <c r="A44" s="1" t="s">
        <v>44</v>
      </c>
      <c r="C44" s="8"/>
      <c r="D44" s="8"/>
      <c r="E44" s="8"/>
      <c r="F44" s="8"/>
      <c r="G44" s="8"/>
      <c r="H44" s="8"/>
      <c r="K44" s="8"/>
      <c r="M44" s="8"/>
      <c r="N44" s="8"/>
      <c r="O44" s="8"/>
      <c r="P44" s="8"/>
      <c r="R44" s="8"/>
      <c r="S44" s="8"/>
      <c r="T44" s="8"/>
      <c r="U44" s="8"/>
      <c r="V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</row>
    <row r="45" spans="1:54" x14ac:dyDescent="0.2">
      <c r="A45" s="1" t="s">
        <v>45</v>
      </c>
      <c r="C45" s="8"/>
      <c r="D45" s="8"/>
      <c r="E45" s="8"/>
      <c r="F45" s="8"/>
      <c r="G45" s="8"/>
      <c r="H45" s="8"/>
      <c r="K45" s="8"/>
      <c r="M45" s="8"/>
      <c r="N45" s="8"/>
      <c r="O45" s="8"/>
      <c r="P45" s="8"/>
      <c r="R45" s="8"/>
      <c r="S45" s="8"/>
      <c r="T45" s="8"/>
      <c r="U45" s="8"/>
      <c r="V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</row>
    <row r="46" spans="1:54" x14ac:dyDescent="0.2">
      <c r="A46" s="1" t="s">
        <v>46</v>
      </c>
      <c r="C46" s="8"/>
      <c r="D46" s="8"/>
      <c r="E46" s="8"/>
      <c r="F46" s="8"/>
      <c r="G46" s="8"/>
      <c r="H46" s="8"/>
      <c r="K46" s="8"/>
      <c r="M46" s="8"/>
      <c r="N46" s="8"/>
      <c r="O46" s="8"/>
      <c r="P46" s="8"/>
      <c r="R46" s="8"/>
      <c r="S46" s="8"/>
      <c r="T46" s="8"/>
      <c r="U46" s="8"/>
      <c r="V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</row>
    <row r="47" spans="1:54" x14ac:dyDescent="0.2">
      <c r="A47" s="1" t="s">
        <v>47</v>
      </c>
      <c r="C47" s="8"/>
      <c r="D47" s="8"/>
      <c r="E47" s="8"/>
      <c r="F47" s="8"/>
      <c r="G47" s="8"/>
      <c r="H47" s="8"/>
      <c r="K47" s="8"/>
      <c r="M47" s="8"/>
      <c r="N47" s="8"/>
      <c r="O47" s="8"/>
      <c r="P47" s="8"/>
      <c r="R47" s="8"/>
      <c r="S47" s="8"/>
      <c r="T47" s="8"/>
      <c r="U47" s="8"/>
      <c r="V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54" x14ac:dyDescent="0.2">
      <c r="A48" s="1" t="s">
        <v>48</v>
      </c>
      <c r="C48" s="8"/>
      <c r="D48" s="8"/>
      <c r="E48" s="8"/>
      <c r="F48" s="8"/>
      <c r="G48" s="8"/>
      <c r="H48" s="8"/>
      <c r="K48" s="8"/>
      <c r="M48" s="8"/>
      <c r="N48" s="8"/>
      <c r="O48" s="8"/>
      <c r="P48" s="8"/>
      <c r="R48" s="8"/>
      <c r="S48" s="8"/>
      <c r="T48" s="8"/>
      <c r="U48" s="8"/>
      <c r="V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</row>
    <row r="49" spans="1:54" x14ac:dyDescent="0.2">
      <c r="A49" s="1" t="s">
        <v>49</v>
      </c>
      <c r="C49" s="8"/>
      <c r="D49" s="8"/>
      <c r="E49" s="8"/>
      <c r="F49" s="8"/>
      <c r="G49" s="8"/>
      <c r="H49" s="8"/>
      <c r="K49" s="8"/>
      <c r="M49" s="8"/>
      <c r="N49" s="8"/>
      <c r="O49" s="8"/>
      <c r="P49" s="8"/>
      <c r="R49" s="8"/>
      <c r="S49" s="8"/>
      <c r="T49" s="8"/>
      <c r="U49" s="8"/>
      <c r="V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4" x14ac:dyDescent="0.2">
      <c r="A50" s="1" t="s">
        <v>50</v>
      </c>
      <c r="C50" s="8"/>
      <c r="D50" s="8"/>
      <c r="E50" s="8"/>
      <c r="F50" s="8"/>
      <c r="G50" s="8"/>
      <c r="H50" s="8"/>
      <c r="K50" s="8"/>
      <c r="M50" s="8"/>
      <c r="N50" s="8"/>
      <c r="O50" s="8"/>
      <c r="P50" s="8"/>
      <c r="R50" s="8"/>
      <c r="S50" s="8"/>
      <c r="T50" s="8"/>
      <c r="U50" s="8"/>
      <c r="V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4" x14ac:dyDescent="0.2">
      <c r="A51" s="1" t="s">
        <v>51</v>
      </c>
      <c r="C51" s="8"/>
      <c r="D51" s="8"/>
      <c r="E51" s="8"/>
      <c r="F51" s="8"/>
      <c r="G51" s="8"/>
      <c r="H51" s="8"/>
      <c r="K51" s="8"/>
      <c r="M51" s="8"/>
      <c r="N51" s="8"/>
      <c r="O51" s="8"/>
      <c r="P51" s="8"/>
      <c r="R51" s="8"/>
      <c r="S51" s="8"/>
      <c r="T51" s="8"/>
      <c r="U51" s="8"/>
      <c r="V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4" x14ac:dyDescent="0.2">
      <c r="A52" s="1" t="s">
        <v>52</v>
      </c>
      <c r="C52" s="8"/>
      <c r="D52" s="8"/>
      <c r="E52" s="8"/>
      <c r="F52" s="8"/>
      <c r="G52" s="8"/>
      <c r="H52" s="8"/>
      <c r="K52" s="8"/>
      <c r="M52" s="8"/>
      <c r="N52" s="8"/>
      <c r="O52" s="8"/>
      <c r="P52" s="8"/>
      <c r="R52" s="8"/>
      <c r="S52" s="8"/>
      <c r="T52" s="8"/>
      <c r="U52" s="8"/>
      <c r="V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4" x14ac:dyDescent="0.2">
      <c r="A53" s="1" t="s">
        <v>53</v>
      </c>
      <c r="C53" s="8"/>
      <c r="D53" s="8"/>
      <c r="E53" s="8"/>
      <c r="F53" s="8"/>
      <c r="G53" s="8"/>
      <c r="H53" s="8"/>
      <c r="K53" s="8"/>
      <c r="M53" s="8"/>
      <c r="N53" s="8"/>
      <c r="O53" s="8"/>
      <c r="P53" s="8"/>
      <c r="R53" s="8"/>
      <c r="S53" s="8"/>
      <c r="T53" s="8"/>
      <c r="U53" s="8"/>
      <c r="V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x14ac:dyDescent="0.2">
      <c r="A54" s="1" t="s">
        <v>54</v>
      </c>
      <c r="C54" s="8"/>
      <c r="D54" s="8"/>
      <c r="E54" s="8"/>
      <c r="F54" s="8"/>
      <c r="G54" s="8"/>
      <c r="H54" s="8"/>
      <c r="K54" s="8"/>
      <c r="M54" s="8"/>
      <c r="N54" s="8"/>
      <c r="O54" s="8"/>
      <c r="P54" s="8"/>
      <c r="R54" s="8"/>
      <c r="S54" s="8"/>
      <c r="T54" s="8"/>
      <c r="U54" s="8"/>
      <c r="V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Ремонт</vt:lpstr>
      <vt:lpstr>Сводка</vt:lpstr>
      <vt:lpstr>Свод</vt:lpstr>
      <vt:lpstr>Списки</vt:lpstr>
      <vt:lpstr>Улицы</vt:lpstr>
      <vt:lpstr>дома</vt:lpstr>
      <vt:lpstr>улицы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2015-03-02T11:48:30Z</cp:lastPrinted>
  <dcterms:created xsi:type="dcterms:W3CDTF">2015-02-26T12:57:33Z</dcterms:created>
  <dcterms:modified xsi:type="dcterms:W3CDTF">2017-02-18T16:02:10Z</dcterms:modified>
</cp:coreProperties>
</file>