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backupFile="1"/>
  <bookViews>
    <workbookView windowWidth="28695" windowHeight="13080" tabRatio="987"/>
  </bookViews>
  <sheets>
    <sheet name="TrafficSummary" sheetId="1" r:id="rId1"/>
  </sheets>
  <definedNames>
    <definedName name="_xlnm.Print_Area" localSheetId="0">TrafficSummary!$B$3:$E$8</definedName>
  </definedNames>
  <calcPr calcId="144525"/>
</workbook>
</file>

<file path=xl/sharedStrings.xml><?xml version="1.0" encoding="utf-8"?>
<sst xmlns="http://schemas.openxmlformats.org/spreadsheetml/2006/main" count="135">
  <si>
    <t>Запрос</t>
  </si>
  <si>
    <t>Позиция в яндекс</t>
  </si>
  <si>
    <t>Целевой ТОП</t>
  </si>
  <si>
    <t>Бюджет (руб./мес.)</t>
  </si>
  <si>
    <t>Частотность в мес. По Wordstat.yandex.ru</t>
  </si>
  <si>
    <t>Кол-во переходов при нахождении в Топ10</t>
  </si>
  <si>
    <t>Примерное кол-во заявок</t>
  </si>
  <si>
    <t>Сроки вывода в ТОП</t>
  </si>
  <si>
    <t>Итого:</t>
  </si>
  <si>
    <t>Памятка! Бюджет запросов формируется на основе данных о затратах ваших конкурентов. Вы можете удалить строку с ненужным запросом и общая стоимость изменится автоматически</t>
  </si>
  <si>
    <r>
      <rPr>
        <sz val="10"/>
        <color indexed="8"/>
        <rFont val="Arial"/>
        <charset val="204"/>
      </rPr>
      <t>Тариф</t>
    </r>
    <r>
      <rPr>
        <b/>
        <sz val="10"/>
        <color indexed="8"/>
        <rFont val="Arial"/>
        <charset val="204"/>
      </rPr>
      <t xml:space="preserve"> «Бонусный»</t>
    </r>
    <r>
      <rPr>
        <sz val="10"/>
        <color indexed="8"/>
        <rFont val="Arial"/>
        <charset val="204"/>
      </rPr>
      <t xml:space="preserve"> от 14 до 25  т.р./мес. 4 нормо-часов от дизайна и 4 часов от программиста на доработки, а так же до 30 правок в месяц на сайте в рамках поддержки</t>
    </r>
  </si>
  <si>
    <r>
      <rPr>
        <sz val="10"/>
        <color indexed="8"/>
        <rFont val="Arial"/>
        <charset val="204"/>
      </rPr>
      <t xml:space="preserve">Тариф </t>
    </r>
    <r>
      <rPr>
        <b/>
        <sz val="10"/>
        <color indexed="8"/>
        <rFont val="Arial"/>
        <charset val="204"/>
      </rPr>
      <t>«Быстрый старт»</t>
    </r>
    <r>
      <rPr>
        <sz val="10"/>
        <color indexed="8"/>
        <rFont val="Arial"/>
        <charset val="204"/>
      </rPr>
      <t xml:space="preserve"> от 25 т.р./мес  По 8 н/часов от дизайнера и программиста + настройка и ведение контекстной рекламы бонусом. Трафик и заявки с первого дня.</t>
    </r>
  </si>
  <si>
    <r>
      <rPr>
        <sz val="10"/>
        <color indexed="8"/>
        <rFont val="Arial"/>
        <charset val="204"/>
      </rPr>
      <t xml:space="preserve">Тариф </t>
    </r>
    <r>
      <rPr>
        <b/>
        <sz val="10"/>
        <color indexed="8"/>
        <rFont val="Arial"/>
        <charset val="204"/>
      </rPr>
      <t>«Начальный»</t>
    </r>
    <r>
      <rPr>
        <sz val="10"/>
        <color indexed="8"/>
        <rFont val="Arial"/>
        <charset val="204"/>
      </rPr>
      <t xml:space="preserve"> от 9 до 14 т.р./мес Продвижение +сопровождение сайта.</t>
    </r>
  </si>
  <si>
    <t>купить стабилизатор напряжения</t>
  </si>
  <si>
    <t>-</t>
  </si>
  <si>
    <t>купить генератор бензиновый</t>
  </si>
  <si>
    <t>купить генератор бензиновый цена</t>
  </si>
  <si>
    <t>купить генератор бензиновый на дачу</t>
  </si>
  <si>
    <t>купить генератор бензиновый на дачу цена</t>
  </si>
  <si>
    <t>стабилизатор напряжения купить в москве</t>
  </si>
  <si>
    <t>купить однофазный стабилизатор напряжения</t>
  </si>
  <si>
    <t>стабилизатор напряжения 220в купить</t>
  </si>
  <si>
    <t>купить стабилизатор напряжения для котлов</t>
  </si>
  <si>
    <t>купить стабилизатор напряжения для котла</t>
  </si>
  <si>
    <t>купить стабилизатор напряжения для газовых котлов</t>
  </si>
  <si>
    <t>купить стабилизатор напряжения для газового котла</t>
  </si>
  <si>
    <t>бензиновый генератор купить в москве</t>
  </si>
  <si>
    <t>купить стабилизатор напряжения энергия</t>
  </si>
  <si>
    <t>купить стабилизатор напряжения 10 квт</t>
  </si>
  <si>
    <t>генератор бензиновый 6 5 квт купить</t>
  </si>
  <si>
    <t>стабилизатор напряжения 12 вольт купить</t>
  </si>
  <si>
    <t>купить стабилизатор напряжения однофазный 10 квт</t>
  </si>
  <si>
    <t>купить стабилизатор напряжения ресанта</t>
  </si>
  <si>
    <t>генератор бензиновый 5 квт купить</t>
  </si>
  <si>
    <t>где купить стабилизатор напряжения</t>
  </si>
  <si>
    <t>стабилизатор напряжения 12 в купить</t>
  </si>
  <si>
    <t>купить стабилизатор напряжения штиль</t>
  </si>
  <si>
    <t>купить авто стабилизатор напряжения</t>
  </si>
  <si>
    <t>купить стабилизатор напряжения 5 квт</t>
  </si>
  <si>
    <t>купить стабилизатор напряжения для светодиода</t>
  </si>
  <si>
    <t>симисторный стабилизатор напряжения купить</t>
  </si>
  <si>
    <t>купить стабилизатор напряжения 15 квт</t>
  </si>
  <si>
    <t>купить стабилизатор напряжения настенный</t>
  </si>
  <si>
    <t>стабилизатор напряжения для светодиодов в авто купить</t>
  </si>
  <si>
    <t>стабилизатор напряжения производители</t>
  </si>
  <si>
    <t>генератор инверторный бензиновый купить</t>
  </si>
  <si>
    <t>стабилизатор напряжения 10000 купить</t>
  </si>
  <si>
    <t>купить генератор бензиновый хонда</t>
  </si>
  <si>
    <t>купить генератор бензиновый недорого</t>
  </si>
  <si>
    <t>стабилизаторы напряжения 12 вольт для светодиодов купить</t>
  </si>
  <si>
    <t>купить бензиновый генератор дешево</t>
  </si>
  <si>
    <t>купить трехфазный стабилизатор напряжения</t>
  </si>
  <si>
    <t>стабилизатор напряжения 12 вольт в авто купить</t>
  </si>
  <si>
    <t>купить генератор бензиновый 5 квт цена</t>
  </si>
  <si>
    <t>купить стабилизатор напряжения для дачи</t>
  </si>
  <si>
    <t>бензиновый генератор хендай купить</t>
  </si>
  <si>
    <t>стабилизаторы напряжения voltron купить</t>
  </si>
  <si>
    <t>стабилизатор напряжения купить цена</t>
  </si>
  <si>
    <t>купить стабилизатор напряжения лидер</t>
  </si>
  <si>
    <t>купить стабилизатор напряжения однофазный 5 квт</t>
  </si>
  <si>
    <t>стабилизаторы напряжения асн купить</t>
  </si>
  <si>
    <t>купить генератор бензиновый hyundai</t>
  </si>
  <si>
    <t>стабилизаторы напряжения voltron рсн купить</t>
  </si>
  <si>
    <t>стабилизатор напряжения тиристорный купить</t>
  </si>
  <si>
    <t>вольтрон стабилизатор напряжения купить</t>
  </si>
  <si>
    <t>купить в магазине стабилизатор напряжения</t>
  </si>
  <si>
    <t>генератор бензиновый 3 квт купить</t>
  </si>
  <si>
    <t>купить бензиновый генератор honda</t>
  </si>
  <si>
    <t>купить стабилизатор напряжения rucelf</t>
  </si>
  <si>
    <t>купить стабилизатор напряжения однофазный 15 квт</t>
  </si>
  <si>
    <t>купить бензиновый генератор для дачи дешево</t>
  </si>
  <si>
    <t>стабилизатор напряжения 220 купить</t>
  </si>
  <si>
    <t>купить стабилизатор напряжения для телевизора</t>
  </si>
  <si>
    <t>купить электронный стабилизатор напряжения</t>
  </si>
  <si>
    <t>купить генератор бензиновый хундай</t>
  </si>
  <si>
    <t>купить стабилизатор напряжения для холодильника</t>
  </si>
  <si>
    <t>инверторный стабилизатор напряжения купить</t>
  </si>
  <si>
    <t>купить стабилизатор напряжения 1000</t>
  </si>
  <si>
    <t>купить генератор бензиновый хундай на дачу цена</t>
  </si>
  <si>
    <t>бензиновый генератор 1 квт купить</t>
  </si>
  <si>
    <t>купить генератор хундай бензиновый цена</t>
  </si>
  <si>
    <t>стабилизаторы напряжения руселф купить</t>
  </si>
  <si>
    <t>купить бензиновый генератор фубаг</t>
  </si>
  <si>
    <t>8 стабилизаторы напряжения купить</t>
  </si>
  <si>
    <t>стабилизатор напряжения 220в купить в москве</t>
  </si>
  <si>
    <t>купить генератор бензиновый на дачу в москве</t>
  </si>
  <si>
    <t>купить бензиновый генератор в москве цены</t>
  </si>
  <si>
    <t>стабилизатор напряжения 8 квт купить</t>
  </si>
  <si>
    <t>купить стабилизатор напряжения sven</t>
  </si>
  <si>
    <t>стабилизатор напряжения 220в для дачи купить</t>
  </si>
  <si>
    <t>стабилизаторы напряжения энергия асн купить</t>
  </si>
  <si>
    <t>куплю недорого стабилизатор напряжения</t>
  </si>
  <si>
    <t>купить сварочный генератор бензиновый</t>
  </si>
  <si>
    <t>стабилизатор напряжения штиль купить в москве</t>
  </si>
  <si>
    <t>стабилизаторы переменного напряжения купить</t>
  </si>
  <si>
    <t>купить генератор бензиновый 6 квт</t>
  </si>
  <si>
    <t>стабилизаторы напряжения сантек купить</t>
  </si>
  <si>
    <t>бензиновый генератор с автозапуском купить</t>
  </si>
  <si>
    <t>где купить бензиновые генераторы</t>
  </si>
  <si>
    <t>бензиновый генератор fubag купить</t>
  </si>
  <si>
    <t>стабилизатор напряжения для дачи купить москва</t>
  </si>
  <si>
    <t>бензиновый генератор с электростартером купить</t>
  </si>
  <si>
    <t>стабилизатор напряжения энергия купить в москве</t>
  </si>
  <si>
    <t>стабилизатор напряжения 3 фазный купить</t>
  </si>
  <si>
    <t>стабилизатор напряжения теплоком купить</t>
  </si>
  <si>
    <t>купить генератор бензиновый elemax</t>
  </si>
  <si>
    <t>купить стабилизатор напряжения в подольске</t>
  </si>
  <si>
    <t>стабилизаторы напряжения для автомобиля купить</t>
  </si>
  <si>
    <t>купить дешево стабилизатор напряжения</t>
  </si>
  <si>
    <t>купить стабилизатор напряжения 1 квт</t>
  </si>
  <si>
    <t>генератор бензиновый 1 квт инверторный купить</t>
  </si>
  <si>
    <t>стабилизатор напряжения 220в для дачи купить москва</t>
  </si>
  <si>
    <t>купить стабилизатор напряжения в москве в магазине</t>
  </si>
  <si>
    <t>стабилизатор напряжения штиль для газовых котлов купить</t>
  </si>
  <si>
    <t>купить стабилизатор напряжения штиль для газового котла</t>
  </si>
  <si>
    <t>купить стабилизатор напряжения 2 квт</t>
  </si>
  <si>
    <t>купить стабилизатор напряжения 12 квт</t>
  </si>
  <si>
    <t>куплю бензиновый генератор фубаг 7500 с электростартером</t>
  </si>
  <si>
    <t>вольтрон стабилизатор напряжения 2000 купить цена</t>
  </si>
  <si>
    <t>стабилизатор напряжения 12в купить</t>
  </si>
  <si>
    <t>купить хороший генератор бензиновый</t>
  </si>
  <si>
    <t>купить стабилизатор напряжения для компьютера</t>
  </si>
  <si>
    <t>купить стабилизатор напряжения 3 квт однофазный</t>
  </si>
  <si>
    <t>стабилизатор напряжения купить в интернет магазине</t>
  </si>
  <si>
    <t>где можно купить стабилизатор напряжения</t>
  </si>
  <si>
    <t>бензиновый генератор 2 квт купить</t>
  </si>
  <si>
    <t>купить стабилизатор напряжения прогресс</t>
  </si>
  <si>
    <t>купить стабилизатор напряжения однофазный ресанта</t>
  </si>
  <si>
    <t>бензиновый генератор купить в москве недорого</t>
  </si>
  <si>
    <t>купить генератор газово бензиновый</t>
  </si>
  <si>
    <t>стабилизатор напряжения для дхо купить</t>
  </si>
  <si>
    <t>стабилизатор напряжения 10квт купить</t>
  </si>
  <si>
    <t>купить стабилизатор напряжения 12000</t>
  </si>
  <si>
    <t>купить автомобильный стабилизатор напряжения</t>
  </si>
  <si>
    <t>купить бензиновый генератор 10 квт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</si>
</sst>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</numFmts>
  <fonts count="32">
    <font>
      <sz val="10"/>
      <color indexed="8"/>
      <name val="Arial"/>
      <charset val="204"/>
    </font>
    <font>
      <b/>
      <sz val="10"/>
      <color indexed="8"/>
      <name val="Arial"/>
      <charset val="204"/>
    </font>
    <font>
      <b/>
      <sz val="10"/>
      <color indexed="12"/>
      <name val="Arial"/>
      <charset val="204"/>
    </font>
    <font>
      <b/>
      <sz val="12"/>
      <color indexed="9"/>
      <name val="Arial"/>
      <charset val="204"/>
    </font>
    <font>
      <b/>
      <sz val="10"/>
      <color indexed="9"/>
      <name val="Arial"/>
      <charset val="204"/>
    </font>
    <font>
      <u/>
      <sz val="10"/>
      <color indexed="12"/>
      <name val="Arial"/>
      <charset val="204"/>
    </font>
    <font>
      <sz val="10"/>
      <color indexed="16"/>
      <name val="Arial"/>
      <charset val="204"/>
    </font>
    <font>
      <sz val="10"/>
      <color rgb="FFFF0000"/>
      <name val="Arial"/>
      <charset val="204"/>
    </font>
    <font>
      <sz val="11"/>
      <color theme="1"/>
      <name val="Calibri"/>
      <charset val="20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0"/>
      <color indexed="25"/>
      <name val="Arial"/>
      <charset val="204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indexed="9"/>
      <name val="Calibri"/>
      <charset val="204"/>
    </font>
  </fonts>
  <fills count="48">
    <fill>
      <patternFill patternType="none"/>
    </fill>
    <fill>
      <patternFill patternType="gray125"/>
    </fill>
    <fill>
      <patternFill patternType="solid">
        <fgColor indexed="50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43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55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21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9"/>
      </bottom>
      <diagonal/>
    </border>
    <border>
      <left/>
      <right/>
      <top style="double">
        <color indexed="9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68">
    <xf numFmtId="0" fontId="0" fillId="0" borderId="0"/>
    <xf numFmtId="0" fontId="15" fillId="27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8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5" fillId="0" borderId="0"/>
    <xf numFmtId="0" fontId="11" fillId="37" borderId="9" applyNumberFormat="0" applyFont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5" fillId="4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1" fillId="47" borderId="0"/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41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0"/>
    <xf numFmtId="0" fontId="18" fillId="0" borderId="0"/>
  </cellStyleXfs>
  <cellXfs count="4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 wrapText="1"/>
    </xf>
    <xf numFmtId="1" fontId="0" fillId="0" borderId="0" xfId="0" applyNumberFormat="1" applyAlignment="1">
      <alignment horizontal="right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0" fontId="3" fillId="2" borderId="2" xfId="25" applyFont="1" applyFill="1" applyBorder="1" applyAlignment="1">
      <alignment horizontal="center" vertical="center"/>
    </xf>
    <xf numFmtId="0" fontId="4" fillId="2" borderId="2" xfId="25" applyFont="1" applyFill="1" applyBorder="1" applyAlignment="1">
      <alignment horizontal="center" vertical="center"/>
    </xf>
    <xf numFmtId="0" fontId="4" fillId="2" borderId="2" xfId="25" applyFont="1" applyFill="1" applyBorder="1" applyAlignment="1">
      <alignment horizontal="center" vertical="center" wrapText="1"/>
    </xf>
    <xf numFmtId="1" fontId="4" fillId="2" borderId="2" xfId="25" applyNumberFormat="1" applyFont="1" applyFill="1" applyBorder="1" applyAlignment="1">
      <alignment horizontal="center" vertical="center" wrapText="1"/>
    </xf>
    <xf numFmtId="0" fontId="5" fillId="2" borderId="2" xfId="15" applyFill="1" applyBorder="1" applyAlignment="1">
      <alignment horizontal="center" vertical="center" wrapText="1"/>
    </xf>
    <xf numFmtId="2" fontId="5" fillId="2" borderId="2" xfId="15" applyNumberForma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" fontId="0" fillId="4" borderId="0" xfId="0" applyNumberFormat="1" applyFill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1" fontId="0" fillId="6" borderId="0" xfId="0" applyNumberFormat="1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7" fillId="0" borderId="0" xfId="0" applyNumberFormat="1" applyFont="1" applyAlignment="1" applyProtection="1">
      <alignment horizontal="center"/>
      <protection hidden="1"/>
    </xf>
    <xf numFmtId="1" fontId="8" fillId="0" borderId="0" xfId="66" applyNumberFormat="1" applyAlignment="1">
      <alignment horizontal="center"/>
    </xf>
    <xf numFmtId="0" fontId="0" fillId="0" borderId="0" xfId="0" applyAlignment="1">
      <alignment vertical="top"/>
    </xf>
    <xf numFmtId="0" fontId="7" fillId="0" borderId="0" xfId="0" applyFont="1" applyAlignment="1">
      <alignment horizontal="center"/>
    </xf>
  </cellXfs>
  <cellStyles count="68">
    <cellStyle name="Обычный" xfId="0" builtinId="0"/>
    <cellStyle name="20% — Акцент3" xfId="1" builtinId="38"/>
    <cellStyle name="Контрольная ячейка" xfId="2"/>
    <cellStyle name="20% — акцент3" xfId="3"/>
    <cellStyle name="Денежный[0]" xfId="4" builtinId="7"/>
    <cellStyle name="Запятая[0]" xfId="5" builtinId="6"/>
    <cellStyle name="Денежный" xfId="6" builtinId="4"/>
    <cellStyle name="Запятая" xfId="7" builtinId="3"/>
    <cellStyle name="40% — акцент6" xfId="8"/>
    <cellStyle name="40% — Акцент6" xfId="9" builtinId="51"/>
    <cellStyle name="Процент" xfId="10" builtinId="5"/>
    <cellStyle name="Вывод" xfId="11" builtinId="21"/>
    <cellStyle name="20% — акцент2" xfId="12"/>
    <cellStyle name="20% — Акцент2" xfId="13" builtinId="34"/>
    <cellStyle name="Итого" xfId="14" builtinId="25"/>
    <cellStyle name="Гиперссылка" xfId="15" builtinId="8"/>
    <cellStyle name="Примечание" xfId="16" builtinId="10"/>
    <cellStyle name="40% — акцент4" xfId="17"/>
    <cellStyle name="40% — Акцент4" xfId="18" builtinId="43"/>
    <cellStyle name="Открывавшаяся гиперссылка" xfId="19" builtinId="9"/>
    <cellStyle name="Предупреждающий текст" xfId="20" builtinId="11"/>
    <cellStyle name="Заголовок" xfId="21" builtinId="15"/>
    <cellStyle name="Пояснительный текст" xfId="22" builtinId="53"/>
    <cellStyle name="Заголовок 1" xfId="23" builtinId="16"/>
    <cellStyle name="Заголовок 2" xfId="24" builtinId="17"/>
    <cellStyle name="Excel_BuiltIn_Акцент3 1" xfId="25"/>
    <cellStyle name="Заголовок 3" xfId="26" builtinId="18"/>
    <cellStyle name="Заголовок 4" xfId="27" builtinId="19"/>
    <cellStyle name="Ввод" xfId="28" builtinId="20"/>
    <cellStyle name="Проверить ячейку" xfId="29" builtinId="23"/>
    <cellStyle name="Вычисление" xfId="30" builtinId="22"/>
    <cellStyle name="Связанная ячейка" xfId="31" builtinId="24"/>
    <cellStyle name="40% — акцент5" xfId="32"/>
    <cellStyle name="40% — Акцент5" xfId="33" builtinId="47"/>
    <cellStyle name="Хороший" xfId="34" builtinId="26"/>
    <cellStyle name="Плохой" xfId="35" builtinId="27"/>
    <cellStyle name="Акцент5" xfId="36" builtinId="45"/>
    <cellStyle name="Нейтральный" xfId="37" builtinId="28"/>
    <cellStyle name="Акцент1" xfId="38" builtinId="29"/>
    <cellStyle name="20% — акцент1" xfId="39"/>
    <cellStyle name="20% — Акцент1" xfId="40" builtinId="30"/>
    <cellStyle name="40% — акцент1" xfId="41"/>
    <cellStyle name="40% — Акцент1" xfId="42" builtinId="31"/>
    <cellStyle name="20% — акцент5" xfId="43"/>
    <cellStyle name="60% — акцент1" xfId="44"/>
    <cellStyle name="20% — Акцент5" xfId="45" builtinId="46"/>
    <cellStyle name="60% — Акцент1" xfId="46" builtinId="32"/>
    <cellStyle name="Акцент2" xfId="47" builtinId="33"/>
    <cellStyle name="40% — акцент2" xfId="48"/>
    <cellStyle name="40% — Акцент2" xfId="49" builtinId="35"/>
    <cellStyle name="20% — акцент6" xfId="50"/>
    <cellStyle name="60% — акцент2" xfId="51"/>
    <cellStyle name="20% — Акцент6" xfId="52" builtinId="50"/>
    <cellStyle name="60% — Акцент2" xfId="53" builtinId="36"/>
    <cellStyle name="Акцент3" xfId="54" builtinId="37"/>
    <cellStyle name="40% — акцент3" xfId="55"/>
    <cellStyle name="40% — Акцент3" xfId="56" builtinId="39"/>
    <cellStyle name="60% — акцент3" xfId="57"/>
    <cellStyle name="60% — Акцент3" xfId="58" builtinId="40"/>
    <cellStyle name="Акцент4" xfId="59" builtinId="41"/>
    <cellStyle name="20% — Акцент4" xfId="60" builtinId="42"/>
    <cellStyle name="60% — Акцент4" xfId="61" builtinId="44"/>
    <cellStyle name="60% — Акцент5" xfId="62" builtinId="48"/>
    <cellStyle name="Акцент6" xfId="63" builtinId="49"/>
    <cellStyle name="60% — Акцент6" xfId="64" builtinId="52"/>
    <cellStyle name="20% — акцент4" xfId="65"/>
    <cellStyle name="Normal" xfId="66"/>
    <cellStyle name="Открывавшаяся гиперссыл" xfId="67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BB5C4"/>
      <rgbColor rgb="00808080"/>
      <rgbColor rgb="00729FCF"/>
      <rgbColor rgb="00993366"/>
      <rgbColor rgb="00FFFFCC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99CCFF"/>
      <rgbColor rgb="00FF99CC"/>
      <rgbColor rgb="00CC99FF"/>
      <rgbColor rgb="00FFCC99"/>
      <rgbColor rgb="003366FF"/>
      <rgbColor rgb="0033CCCC"/>
      <rgbColor rgb="0066B34C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 vert="horz" wrap="square" anchor="t"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2F2F2"/>
  </sheetPr>
  <dimension ref="A1:S134"/>
  <sheetViews>
    <sheetView tabSelected="1" zoomScale="90" zoomScaleNormal="90" workbookViewId="0">
      <pane ySplit="8" topLeftCell="A115" activePane="bottomLeft" state="frozen"/>
      <selection/>
      <selection pane="bottomLeft" activeCell="L9" sqref="L9"/>
    </sheetView>
  </sheetViews>
  <sheetFormatPr defaultColWidth="9" defaultRowHeight="12.75"/>
  <cols>
    <col min="1" max="1" width="3.71428571428571" customWidth="1"/>
    <col min="2" max="2" width="46.1428571428571" customWidth="1"/>
    <col min="3" max="3" width="19.2857142857143" style="2" customWidth="1"/>
    <col min="4" max="4" width="15.8571428571429" style="2" customWidth="1"/>
    <col min="5" max="5" width="17.8571428571429" style="3" customWidth="1"/>
    <col min="6" max="6" width="23.5714285714286" style="2" customWidth="1"/>
    <col min="7" max="7" width="23.5714285714286" style="4" customWidth="1"/>
    <col min="8" max="8" width="15" style="4" customWidth="1"/>
    <col min="9" max="9" width="16.1428571428571" style="2" customWidth="1"/>
  </cols>
  <sheetData>
    <row r="1" spans="2:8">
      <c r="B1" s="2"/>
      <c r="G1" s="2"/>
      <c r="H1" s="2"/>
    </row>
    <row r="2" spans="2:8">
      <c r="B2" s="2"/>
      <c r="G2" s="2"/>
      <c r="H2" s="2"/>
    </row>
    <row r="3" spans="2:19">
      <c r="B3" s="5"/>
      <c r="C3" s="5"/>
      <c r="D3" s="5"/>
      <c r="E3" s="6"/>
      <c r="F3"/>
      <c r="G3" s="7"/>
      <c r="H3" s="8"/>
      <c r="I3" s="8"/>
      <c r="K3" s="44"/>
      <c r="L3" s="44"/>
      <c r="M3" s="44"/>
      <c r="N3" s="44"/>
      <c r="O3" s="44"/>
      <c r="P3" s="44"/>
      <c r="Q3" s="44"/>
      <c r="R3" s="44"/>
      <c r="S3" s="44"/>
    </row>
    <row r="4" spans="2:19">
      <c r="B4" s="5"/>
      <c r="C4" s="5"/>
      <c r="D4" s="5"/>
      <c r="E4" s="6"/>
      <c r="F4"/>
      <c r="G4" s="8"/>
      <c r="H4" s="8"/>
      <c r="I4" s="8"/>
      <c r="K4" s="44"/>
      <c r="L4" s="44"/>
      <c r="M4" s="44"/>
      <c r="N4" s="44"/>
      <c r="O4" s="44"/>
      <c r="P4" s="44"/>
      <c r="Q4" s="44"/>
      <c r="R4" s="44"/>
      <c r="S4" s="44"/>
    </row>
    <row r="5" s="1" customFormat="1" spans="2:9">
      <c r="B5" s="5"/>
      <c r="C5" s="5"/>
      <c r="D5" s="5"/>
      <c r="E5" s="6"/>
      <c r="F5"/>
      <c r="G5" s="9"/>
      <c r="H5" s="10"/>
      <c r="I5" s="10"/>
    </row>
    <row r="6" s="1" customFormat="1" ht="13.5" customHeight="1" spans="2:9">
      <c r="B6" s="11"/>
      <c r="C6" s="11"/>
      <c r="D6" s="11"/>
      <c r="E6" s="12"/>
      <c r="F6" s="11"/>
      <c r="G6" s="11"/>
      <c r="H6" s="11"/>
      <c r="I6" s="11"/>
    </row>
    <row r="7" ht="39" customHeight="1" spans="2:19">
      <c r="B7" s="13" t="s">
        <v>0</v>
      </c>
      <c r="C7" s="14" t="s">
        <v>1</v>
      </c>
      <c r="D7" s="15" t="s">
        <v>2</v>
      </c>
      <c r="E7" s="16" t="s">
        <v>3</v>
      </c>
      <c r="F7" s="17" t="s">
        <v>4</v>
      </c>
      <c r="G7" s="18" t="s">
        <v>5</v>
      </c>
      <c r="H7" s="18" t="s">
        <v>6</v>
      </c>
      <c r="I7" s="15" t="s">
        <v>7</v>
      </c>
      <c r="J7" s="44"/>
      <c r="K7" s="44"/>
      <c r="L7" s="44"/>
      <c r="M7" s="44"/>
      <c r="N7" s="44"/>
      <c r="O7" s="44"/>
      <c r="P7" s="44"/>
      <c r="Q7" s="44"/>
      <c r="R7" s="44"/>
      <c r="S7" s="44"/>
    </row>
    <row r="8" ht="27" customHeight="1" spans="1:8">
      <c r="A8" s="19"/>
      <c r="B8" s="20" t="s">
        <v>8</v>
      </c>
      <c r="C8" s="20"/>
      <c r="D8" s="20"/>
      <c r="E8" s="21">
        <f>SUM(E14:E687)</f>
        <v>0</v>
      </c>
      <c r="F8" s="22">
        <f>SUM(F14:F439)</f>
        <v>19106</v>
      </c>
      <c r="G8" s="23">
        <v>32</v>
      </c>
      <c r="H8" s="21">
        <f>G8*0.05</f>
        <v>1.6</v>
      </c>
    </row>
    <row r="9" s="1" customFormat="1" ht="25.7" customHeight="1" spans="2:9">
      <c r="B9" s="24" t="s">
        <v>9</v>
      </c>
      <c r="C9" s="25"/>
      <c r="D9" s="25"/>
      <c r="E9" s="26"/>
      <c r="F9" s="25"/>
      <c r="G9" s="27"/>
      <c r="H9" s="27"/>
      <c r="I9" s="25"/>
    </row>
    <row r="10" s="1" customFormat="1" ht="15.75" customHeight="1" spans="2:9">
      <c r="B10" s="28"/>
      <c r="C10" s="28"/>
      <c r="D10" s="28"/>
      <c r="E10" s="29"/>
      <c r="F10" s="28"/>
      <c r="G10" s="28"/>
      <c r="H10" s="28"/>
      <c r="I10" s="28"/>
    </row>
    <row r="11" s="1" customFormat="1" ht="18.75" customHeight="1" spans="2:9">
      <c r="B11" s="30" t="s">
        <v>10</v>
      </c>
      <c r="C11" s="31"/>
      <c r="D11" s="31"/>
      <c r="E11" s="32"/>
      <c r="F11" s="31"/>
      <c r="G11" s="33"/>
      <c r="H11" s="33"/>
      <c r="I11" s="31"/>
    </row>
    <row r="12" s="1" customFormat="1" ht="21" customHeight="1" spans="2:9">
      <c r="B12" s="34" t="s">
        <v>11</v>
      </c>
      <c r="C12" s="35"/>
      <c r="D12" s="35"/>
      <c r="E12" s="36"/>
      <c r="F12" s="35"/>
      <c r="G12" s="37"/>
      <c r="H12" s="37"/>
      <c r="I12" s="35"/>
    </row>
    <row r="13" s="1" customFormat="1" ht="19.5" customHeight="1" spans="2:9">
      <c r="B13" s="38" t="s">
        <v>12</v>
      </c>
      <c r="C13" s="39"/>
      <c r="D13" s="39"/>
      <c r="E13" s="40"/>
      <c r="F13" s="39"/>
      <c r="G13" s="41"/>
      <c r="H13" s="41"/>
      <c r="I13" s="39"/>
    </row>
    <row r="14" ht="15" spans="2:9">
      <c r="B14" t="s">
        <v>13</v>
      </c>
      <c r="C14" s="3" t="s">
        <v>14</v>
      </c>
      <c r="D14" s="42" t="e">
        <f>LOOKUP($C14,{1,3.01,10.01},{"Топ 1","Топ 3-5","Топ 7-10"})</f>
        <v>#N/A</v>
      </c>
      <c r="E14" s="43" t="s">
        <v>14</v>
      </c>
      <c r="F14" s="2">
        <v>4837</v>
      </c>
      <c r="G14" s="4">
        <f>F14*20/100</f>
        <v>967.4</v>
      </c>
      <c r="H14" s="4">
        <f>G14*5/100</f>
        <v>48.37</v>
      </c>
      <c r="I14" s="45" t="str">
        <f>LOOKUP($F14,{0,150,700},{"1,5-2 мес","2,5-3 мес","2,5-3,5 мес"})</f>
        <v>2,5-3,5 мес</v>
      </c>
    </row>
    <row r="15" spans="2:9">
      <c r="B15" t="s">
        <v>15</v>
      </c>
      <c r="C15" s="3" t="s">
        <v>14</v>
      </c>
      <c r="D15" s="42" t="e">
        <f>LOOKUP($C15,{1,3.01,10.01},{"Топ 1","Топ 3-5","Топ 7-10"})</f>
        <v>#N/A</v>
      </c>
      <c r="F15" s="2">
        <v>3022</v>
      </c>
      <c r="G15" s="4">
        <f t="shared" ref="G15:G78" si="0">F15*20/100</f>
        <v>604.4</v>
      </c>
      <c r="H15" s="4">
        <f t="shared" ref="H15:H78" si="1">G15*5/100</f>
        <v>30.22</v>
      </c>
      <c r="I15" s="45" t="str">
        <f>LOOKUP($F15,{0,150,700},{"1,5-2 мес","2,5-3 мес","2,5-3,5 мес"})</f>
        <v>2,5-3,5 мес</v>
      </c>
    </row>
    <row r="16" spans="2:9">
      <c r="B16" t="s">
        <v>16</v>
      </c>
      <c r="C16" s="3" t="s">
        <v>14</v>
      </c>
      <c r="D16" s="42" t="e">
        <f>LOOKUP($C16,{1,3.01,10.01},{"Топ 1";"Топ 3-5";"Топ 7-10"})</f>
        <v>#N/A</v>
      </c>
      <c r="F16" s="2">
        <v>645</v>
      </c>
      <c r="G16" s="4">
        <f t="shared" si="0"/>
        <v>129</v>
      </c>
      <c r="H16" s="4">
        <f t="shared" si="1"/>
        <v>6.45</v>
      </c>
      <c r="I16" s="45" t="str">
        <f>LOOKUP($F16,{0,150,700},{"1,5-2 мес","2,5-3 мес","2,5-3,5 мес"})</f>
        <v>2,5-3 мес</v>
      </c>
    </row>
    <row r="17" spans="2:9">
      <c r="B17" t="s">
        <v>17</v>
      </c>
      <c r="C17" s="3" t="s">
        <v>14</v>
      </c>
      <c r="D17" s="42" t="e">
        <f>LOOKUP($C17,{1,3.01,10.01},{"Топ 1","Топ 3-5","Топ 7-10"})</f>
        <v>#N/A</v>
      </c>
      <c r="F17" s="2">
        <v>595</v>
      </c>
      <c r="G17" s="4">
        <f t="shared" si="0"/>
        <v>119</v>
      </c>
      <c r="H17" s="4">
        <f t="shared" si="1"/>
        <v>5.95</v>
      </c>
      <c r="I17" s="45" t="str">
        <f>LOOKUP($F17,{0,150,700},{"1,5-2 мес","2,5-3 мес","2,5-3,5 мес"})</f>
        <v>2,5-3 мес</v>
      </c>
    </row>
    <row r="18" spans="2:9">
      <c r="B18" t="s">
        <v>18</v>
      </c>
      <c r="C18" s="3" t="s">
        <v>14</v>
      </c>
      <c r="D18" s="42" t="e">
        <f>LOOKUP($C18,{1,3.01,10.01},{"Топ 1","Топ 3-5","Топ 7-10"})</f>
        <v>#N/A</v>
      </c>
      <c r="F18" s="2">
        <v>540</v>
      </c>
      <c r="G18" s="4">
        <f t="shared" si="0"/>
        <v>108</v>
      </c>
      <c r="H18" s="4">
        <f t="shared" si="1"/>
        <v>5.4</v>
      </c>
      <c r="I18" s="45" t="str">
        <f>LOOKUP($F18,{0,150,700},{"1,5-2 мес","2,5-3 мес","2,5-3,5 мес"})</f>
        <v>2,5-3 мес</v>
      </c>
    </row>
    <row r="19" spans="2:9">
      <c r="B19" t="s">
        <v>19</v>
      </c>
      <c r="C19" s="3" t="s">
        <v>14</v>
      </c>
      <c r="D19" s="42" t="e">
        <f>LOOKUP($C19,{1,3.01,10.01},{"Топ 1","Топ 3-5","Топ 7-10"})</f>
        <v>#N/A</v>
      </c>
      <c r="F19" s="2">
        <v>514</v>
      </c>
      <c r="G19" s="4">
        <f t="shared" si="0"/>
        <v>102.8</v>
      </c>
      <c r="H19" s="4">
        <f t="shared" si="1"/>
        <v>5.14</v>
      </c>
      <c r="I19" s="45" t="str">
        <f>LOOKUP($F19,{0,150,700},{"1,5-2 мес","2,5-3 мес","2,5-3,5 мес"})</f>
        <v>2,5-3 мес</v>
      </c>
    </row>
    <row r="20" spans="2:9">
      <c r="B20" t="s">
        <v>20</v>
      </c>
      <c r="C20" s="3" t="s">
        <v>14</v>
      </c>
      <c r="D20" s="42" t="e">
        <f>LOOKUP($C20,{1,3.01,10.01},{"Топ 1","Топ 3-5","Топ 7-10"})</f>
        <v>#N/A</v>
      </c>
      <c r="F20" s="2">
        <v>464</v>
      </c>
      <c r="G20" s="4">
        <f t="shared" si="0"/>
        <v>92.8</v>
      </c>
      <c r="H20" s="4">
        <f t="shared" si="1"/>
        <v>4.64</v>
      </c>
      <c r="I20" s="45" t="str">
        <f>LOOKUP($F20,{0,150,700},{"1,5-2 мес","2,5-3 мес","2,5-3,5 мес"})</f>
        <v>2,5-3 мес</v>
      </c>
    </row>
    <row r="21" spans="2:9">
      <c r="B21" t="s">
        <v>21</v>
      </c>
      <c r="C21" s="3" t="s">
        <v>14</v>
      </c>
      <c r="D21" s="42" t="e">
        <f>LOOKUP($C21,{1,3.01,10.01},{"Топ 1","Топ 3-5","Топ 7-10"})</f>
        <v>#N/A</v>
      </c>
      <c r="F21" s="2">
        <v>345</v>
      </c>
      <c r="G21" s="4">
        <f t="shared" si="0"/>
        <v>69</v>
      </c>
      <c r="H21" s="4">
        <f t="shared" si="1"/>
        <v>3.45</v>
      </c>
      <c r="I21" s="45" t="str">
        <f>LOOKUP($F21,{0,150,700},{"1,5-2 мес","2,5-3 мес","2,5-3,5 мес"})</f>
        <v>2,5-3 мес</v>
      </c>
    </row>
    <row r="22" spans="2:9">
      <c r="B22" t="s">
        <v>22</v>
      </c>
      <c r="C22" s="3" t="s">
        <v>14</v>
      </c>
      <c r="D22" s="42" t="e">
        <f>LOOKUP($C22,{1,3.01,10.01},{"Топ 1","Топ 3-5","Топ 7-10"})</f>
        <v>#N/A</v>
      </c>
      <c r="F22" s="2">
        <v>293</v>
      </c>
      <c r="G22" s="4">
        <f t="shared" si="0"/>
        <v>58.6</v>
      </c>
      <c r="H22" s="4">
        <f t="shared" si="1"/>
        <v>2.93</v>
      </c>
      <c r="I22" s="45" t="str">
        <f>LOOKUP($F22,{0,150,700},{"1,5-2 мес","2,5-3 мес","2,5-3,5 мес"})</f>
        <v>2,5-3 мес</v>
      </c>
    </row>
    <row r="23" spans="2:9">
      <c r="B23" t="s">
        <v>23</v>
      </c>
      <c r="C23" s="3" t="s">
        <v>14</v>
      </c>
      <c r="D23" s="42" t="e">
        <f>LOOKUP($C23,{1,3.01,10.01},{"Топ 1","Топ 3-5","Топ 7-10"})</f>
        <v>#N/A</v>
      </c>
      <c r="F23" s="2">
        <v>293</v>
      </c>
      <c r="G23" s="4">
        <f t="shared" si="0"/>
        <v>58.6</v>
      </c>
      <c r="H23" s="4">
        <f t="shared" si="1"/>
        <v>2.93</v>
      </c>
      <c r="I23" s="45" t="str">
        <f>LOOKUP($F23,{0,150,700},{"1,5-2 мес","2,5-3 мес","2,5-3,5 мес"})</f>
        <v>2,5-3 мес</v>
      </c>
    </row>
    <row r="24" spans="2:9">
      <c r="B24" t="s">
        <v>24</v>
      </c>
      <c r="C24" s="3" t="s">
        <v>14</v>
      </c>
      <c r="D24" s="42" t="e">
        <f>LOOKUP($C24,{1,3.01,10.01},{"Топ 1","Топ 3-5","Топ 7-10"})</f>
        <v>#N/A</v>
      </c>
      <c r="F24" s="2">
        <v>274</v>
      </c>
      <c r="G24" s="4">
        <f t="shared" si="0"/>
        <v>54.8</v>
      </c>
      <c r="H24" s="4">
        <f t="shared" si="1"/>
        <v>2.74</v>
      </c>
      <c r="I24" s="45" t="str">
        <f>LOOKUP($F24,{0,150,700},{"1,5-2 мес","2,5-3 мес","2,5-3,5 мес"})</f>
        <v>2,5-3 мес</v>
      </c>
    </row>
    <row r="25" spans="2:9">
      <c r="B25" t="s">
        <v>25</v>
      </c>
      <c r="C25" s="3" t="s">
        <v>14</v>
      </c>
      <c r="D25" s="42" t="e">
        <f>LOOKUP($C25,{1,3.01,10.01},{"Топ 1","Топ 3-5","Топ 7-10"})</f>
        <v>#N/A</v>
      </c>
      <c r="F25" s="2">
        <v>274</v>
      </c>
      <c r="G25" s="4">
        <f t="shared" si="0"/>
        <v>54.8</v>
      </c>
      <c r="H25" s="4">
        <f t="shared" si="1"/>
        <v>2.74</v>
      </c>
      <c r="I25" s="45" t="str">
        <f>LOOKUP($F25,{0,150,700},{"1,5-2 мес","2,5-3 мес","2,5-3,5 мес"})</f>
        <v>2,5-3 мес</v>
      </c>
    </row>
    <row r="26" spans="2:9">
      <c r="B26" t="s">
        <v>26</v>
      </c>
      <c r="C26" s="3" t="s">
        <v>14</v>
      </c>
      <c r="D26" s="42" t="e">
        <f>LOOKUP($C26,{1,3.01,10.01},{"Топ 1","Топ 3-5","Топ 7-10"})</f>
        <v>#N/A</v>
      </c>
      <c r="F26" s="2">
        <v>264</v>
      </c>
      <c r="G26" s="4">
        <f t="shared" si="0"/>
        <v>52.8</v>
      </c>
      <c r="H26" s="4">
        <f t="shared" si="1"/>
        <v>2.64</v>
      </c>
      <c r="I26" s="45" t="str">
        <f>LOOKUP($F26,{0,150,700},{"1,5-2 мес","2,5-3 мес","2,5-3,5 мес"})</f>
        <v>2,5-3 мес</v>
      </c>
    </row>
    <row r="27" spans="2:9">
      <c r="B27" t="s">
        <v>27</v>
      </c>
      <c r="C27" s="3" t="s">
        <v>14</v>
      </c>
      <c r="D27" s="42" t="e">
        <f>LOOKUP($C27,{1,3.01,10.01},{"Топ 1","Топ 3-5","Топ 7-10"})</f>
        <v>#N/A</v>
      </c>
      <c r="F27" s="2">
        <v>249</v>
      </c>
      <c r="G27" s="4">
        <f t="shared" si="0"/>
        <v>49.8</v>
      </c>
      <c r="H27" s="4">
        <f t="shared" si="1"/>
        <v>2.49</v>
      </c>
      <c r="I27" s="45" t="str">
        <f>LOOKUP($F27,{0,150,700},{"1,5-2 мес","2,5-3 мес","2,5-3,5 мес"})</f>
        <v>2,5-3 мес</v>
      </c>
    </row>
    <row r="28" spans="2:9">
      <c r="B28" t="s">
        <v>28</v>
      </c>
      <c r="C28" s="2">
        <v>49</v>
      </c>
      <c r="D28" s="42" t="str">
        <f>LOOKUP($C28,{1,3.01,10.01},{"Топ 1","Топ 3-5","Топ 7-10"})</f>
        <v>Топ 7-10</v>
      </c>
      <c r="F28" s="2">
        <v>230</v>
      </c>
      <c r="G28" s="4">
        <f t="shared" si="0"/>
        <v>46</v>
      </c>
      <c r="H28" s="4">
        <f t="shared" si="1"/>
        <v>2.3</v>
      </c>
      <c r="I28" s="45" t="str">
        <f>LOOKUP($F28,{0,150,700},{"1,5-2 мес","2,5-3 мес","2,5-3,5 мес"})</f>
        <v>2,5-3 мес</v>
      </c>
    </row>
    <row r="29" spans="2:9">
      <c r="B29" t="s">
        <v>29</v>
      </c>
      <c r="C29" s="2" t="s">
        <v>14</v>
      </c>
      <c r="D29" s="42" t="e">
        <f>LOOKUP($C29,{1,3.01,10.01},{"Топ 1","Топ 3-5","Топ 7-10"})</f>
        <v>#N/A</v>
      </c>
      <c r="F29" s="2">
        <v>209</v>
      </c>
      <c r="G29" s="4">
        <f t="shared" si="0"/>
        <v>41.8</v>
      </c>
      <c r="H29" s="4">
        <f t="shared" si="1"/>
        <v>2.09</v>
      </c>
      <c r="I29" s="45" t="str">
        <f>LOOKUP($F29,{0,150,700},{"1,5-2 мес","2,5-3 мес","2,5-3,5 мес"})</f>
        <v>2,5-3 мес</v>
      </c>
    </row>
    <row r="30" spans="2:9">
      <c r="B30" t="s">
        <v>30</v>
      </c>
      <c r="C30" s="2">
        <v>35</v>
      </c>
      <c r="D30" s="42" t="str">
        <f>LOOKUP($C30,{1,3.01,10.01},{"Топ 1","Топ 3-5","Топ 7-10"})</f>
        <v>Топ 7-10</v>
      </c>
      <c r="F30" s="2">
        <v>175</v>
      </c>
      <c r="G30" s="4">
        <f t="shared" si="0"/>
        <v>35</v>
      </c>
      <c r="H30" s="4">
        <f t="shared" si="1"/>
        <v>1.75</v>
      </c>
      <c r="I30" s="45" t="str">
        <f>LOOKUP($F30,{0;150;700},{"1,5-2 мес";"2,5-3 мес";"2,5-3,5 мес"})</f>
        <v>2,5-3 мес</v>
      </c>
    </row>
    <row r="31" spans="2:9">
      <c r="B31" t="s">
        <v>31</v>
      </c>
      <c r="C31" s="2">
        <v>34</v>
      </c>
      <c r="D31" s="42" t="str">
        <f>LOOKUP($C31,{1,3.01,10.01},{"Топ 1","Топ 3-5","Топ 7-10"})</f>
        <v>Топ 7-10</v>
      </c>
      <c r="F31" s="2">
        <v>175</v>
      </c>
      <c r="G31" s="4">
        <f t="shared" si="0"/>
        <v>35</v>
      </c>
      <c r="H31" s="4">
        <f t="shared" si="1"/>
        <v>1.75</v>
      </c>
      <c r="I31" s="45" t="str">
        <f>LOOKUP($F31,{0,150,700},{"1,5-2 мес","2,5-3 мес","2,5-3,5 мес"})</f>
        <v>2,5-3 мес</v>
      </c>
    </row>
    <row r="32" spans="2:9">
      <c r="B32" t="s">
        <v>32</v>
      </c>
      <c r="C32" s="2" t="s">
        <v>14</v>
      </c>
      <c r="D32" s="42" t="e">
        <f>LOOKUP($C32,{1,3.01,10.01},{"Топ 1","Топ 3-5","Топ 7-10"})</f>
        <v>#N/A</v>
      </c>
      <c r="F32" s="2">
        <v>162</v>
      </c>
      <c r="G32" s="4">
        <f t="shared" si="0"/>
        <v>32.4</v>
      </c>
      <c r="H32" s="4">
        <f t="shared" si="1"/>
        <v>1.62</v>
      </c>
      <c r="I32" s="45" t="str">
        <f>LOOKUP($F32,{0,150,700},{"1,5-2 мес","2,5-3 мес","2,5-3,5 мес"})</f>
        <v>2,5-3 мес</v>
      </c>
    </row>
    <row r="33" spans="2:9">
      <c r="B33" t="s">
        <v>33</v>
      </c>
      <c r="C33" s="2" t="s">
        <v>14</v>
      </c>
      <c r="D33" s="42" t="e">
        <f>LOOKUP($C33,{1,3.01,10.01},{"Топ 1","Топ 3-5","Топ 7-10"})</f>
        <v>#N/A</v>
      </c>
      <c r="F33" s="2">
        <v>157</v>
      </c>
      <c r="G33" s="4">
        <f t="shared" si="0"/>
        <v>31.4</v>
      </c>
      <c r="H33" s="4">
        <f t="shared" si="1"/>
        <v>1.57</v>
      </c>
      <c r="I33" s="45" t="str">
        <f>LOOKUP($F33,{0,150,700},{"1,5-2 мес";"2,5-3 мес";"2,5-3,5 мес"})</f>
        <v>2,5-3 мес</v>
      </c>
    </row>
    <row r="34" spans="2:9">
      <c r="B34" t="s">
        <v>34</v>
      </c>
      <c r="C34" s="2" t="s">
        <v>14</v>
      </c>
      <c r="D34" s="42" t="e">
        <f>LOOKUP($C34,{1,3.01,10.01},{"Топ 1","Топ 3-5","Топ 7-10"})</f>
        <v>#N/A</v>
      </c>
      <c r="F34" s="2">
        <v>139</v>
      </c>
      <c r="G34" s="4">
        <f t="shared" si="0"/>
        <v>27.8</v>
      </c>
      <c r="H34" s="4">
        <f t="shared" si="1"/>
        <v>1.39</v>
      </c>
      <c r="I34" s="45" t="str">
        <f>LOOKUP($F34,{0,150,700},{"1,5-2 мес","2,5-3 мес","2,5-3,5 мес"})</f>
        <v>1,5-2 мес</v>
      </c>
    </row>
    <row r="35" spans="2:9">
      <c r="B35" t="s">
        <v>35</v>
      </c>
      <c r="C35" s="2">
        <v>54</v>
      </c>
      <c r="D35" s="42" t="str">
        <f>LOOKUP($C35,{1,3.01,10.01},{"Топ 1","Топ 3-5","Топ 7-10"})</f>
        <v>Топ 7-10</v>
      </c>
      <c r="F35" s="2">
        <v>137</v>
      </c>
      <c r="G35" s="4">
        <f t="shared" si="0"/>
        <v>27.4</v>
      </c>
      <c r="H35" s="4">
        <f t="shared" si="1"/>
        <v>1.37</v>
      </c>
      <c r="I35" s="45" t="str">
        <f>LOOKUP($F35,{0,150,700},{"1,5-2 мес","2,5-3 мес","2,5-3,5 мес"})</f>
        <v>1,5-2 мес</v>
      </c>
    </row>
    <row r="36" spans="2:9">
      <c r="B36" t="s">
        <v>36</v>
      </c>
      <c r="C36" s="2" t="s">
        <v>14</v>
      </c>
      <c r="D36" s="42" t="e">
        <f>LOOKUP($C36,{1,3.01,10.01},{"Топ 1","Топ 3-5","Топ 7-10"})</f>
        <v>#N/A</v>
      </c>
      <c r="F36" s="2">
        <v>135</v>
      </c>
      <c r="G36" s="4">
        <f t="shared" si="0"/>
        <v>27</v>
      </c>
      <c r="H36" s="4">
        <f t="shared" si="1"/>
        <v>1.35</v>
      </c>
      <c r="I36" s="45" t="str">
        <f>LOOKUP($F36,{0,150,700},{"1,5-2 мес","2,5-3 мес","2,5-3,5 мес"})</f>
        <v>1,5-2 мес</v>
      </c>
    </row>
    <row r="37" spans="2:9">
      <c r="B37" t="s">
        <v>37</v>
      </c>
      <c r="C37" s="2" t="s">
        <v>14</v>
      </c>
      <c r="D37" s="42" t="e">
        <f>LOOKUP($C37,{1,3.01,10.01},{"Топ 1","Топ 3-5","Топ 7-10"})</f>
        <v>#N/A</v>
      </c>
      <c r="F37" s="2">
        <v>128</v>
      </c>
      <c r="G37" s="4">
        <f t="shared" si="0"/>
        <v>25.6</v>
      </c>
      <c r="H37" s="4">
        <f t="shared" si="1"/>
        <v>1.28</v>
      </c>
      <c r="I37" s="45" t="str">
        <f>LOOKUP($F37,{0,150,700},{"1,5-2 мес","2,5-3 мес","2,5-3,5 мес"})</f>
        <v>1,5-2 мес</v>
      </c>
    </row>
    <row r="38" spans="2:9">
      <c r="B38" t="s">
        <v>38</v>
      </c>
      <c r="C38" s="2">
        <v>59</v>
      </c>
      <c r="D38" s="42" t="str">
        <f>LOOKUP($C38,{1,3.01,10.01},{"Топ 1","Топ 3-5","Топ 7-10"})</f>
        <v>Топ 7-10</v>
      </c>
      <c r="F38" s="2">
        <v>121</v>
      </c>
      <c r="G38" s="4">
        <f t="shared" si="0"/>
        <v>24.2</v>
      </c>
      <c r="H38" s="4">
        <f t="shared" si="1"/>
        <v>1.21</v>
      </c>
      <c r="I38" s="45" t="str">
        <f>LOOKUP($F38,{0,150,700},{"1,5-2 мес","2,5-3 мес","2,5-3,5 мес"})</f>
        <v>1,5-2 мес</v>
      </c>
    </row>
    <row r="39" spans="2:9">
      <c r="B39" t="s">
        <v>39</v>
      </c>
      <c r="C39" s="2" t="s">
        <v>14</v>
      </c>
      <c r="D39" s="42" t="e">
        <f>LOOKUP($C39,{1,3.01,10.01},{"Топ 1","Топ 3-5","Топ 7-10"})</f>
        <v>#N/A</v>
      </c>
      <c r="F39" s="2">
        <v>121</v>
      </c>
      <c r="G39" s="4">
        <f t="shared" si="0"/>
        <v>24.2</v>
      </c>
      <c r="H39" s="4">
        <f t="shared" si="1"/>
        <v>1.21</v>
      </c>
      <c r="I39" s="45" t="str">
        <f>LOOKUP($F39,{0,150,700},{"1,5-2 мес","2,5-3 мес","2,5-3,5 мес"})</f>
        <v>1,5-2 мес</v>
      </c>
    </row>
    <row r="40" spans="2:9">
      <c r="B40" t="s">
        <v>40</v>
      </c>
      <c r="C40" s="2" t="s">
        <v>14</v>
      </c>
      <c r="D40" s="42" t="e">
        <f>LOOKUP($C40,{1,3.01,10.01},{"Топ 1","Топ 3-5","Топ 7-10"})</f>
        <v>#N/A</v>
      </c>
      <c r="F40" s="2">
        <v>119</v>
      </c>
      <c r="G40" s="4">
        <f t="shared" si="0"/>
        <v>23.8</v>
      </c>
      <c r="H40" s="4">
        <f t="shared" si="1"/>
        <v>1.19</v>
      </c>
      <c r="I40" s="45" t="str">
        <f>LOOKUP($F40,{0;150;700},{"1,5-2 мес";"2,5-3 мес";"2,5-3,5 мес"})</f>
        <v>1,5-2 мес</v>
      </c>
    </row>
    <row r="41" spans="2:9">
      <c r="B41" t="s">
        <v>41</v>
      </c>
      <c r="C41" s="2">
        <v>58</v>
      </c>
      <c r="D41" s="42" t="str">
        <f>LOOKUP($C41,{1,3.01,10.01},{"Топ 1","Топ 3-5","Топ 7-10"})</f>
        <v>Топ 7-10</v>
      </c>
      <c r="F41" s="2">
        <v>112</v>
      </c>
      <c r="G41" s="4">
        <f t="shared" si="0"/>
        <v>22.4</v>
      </c>
      <c r="H41" s="4">
        <f t="shared" si="1"/>
        <v>1.12</v>
      </c>
      <c r="I41" s="45" t="str">
        <f>LOOKUP($F41,{0,150,700},{"1,5-2 мес","2,5-3 мес","2,5-3,5 мес"})</f>
        <v>1,5-2 мес</v>
      </c>
    </row>
    <row r="42" spans="2:9">
      <c r="B42" t="s">
        <v>42</v>
      </c>
      <c r="C42" s="2" t="s">
        <v>14</v>
      </c>
      <c r="D42" s="42" t="e">
        <f>LOOKUP($C42,{1,3.01,10.01},{"Топ 1","Топ 3-5","Топ 7-10"})</f>
        <v>#N/A</v>
      </c>
      <c r="F42" s="2">
        <v>111</v>
      </c>
      <c r="G42" s="4">
        <f t="shared" si="0"/>
        <v>22.2</v>
      </c>
      <c r="H42" s="4">
        <f t="shared" si="1"/>
        <v>1.11</v>
      </c>
      <c r="I42" s="45" t="str">
        <f>LOOKUP($F42,{0,150,700},{"1,5-2 мес","2,5-3 мес","2,5-3,5 мес"})</f>
        <v>1,5-2 мес</v>
      </c>
    </row>
    <row r="43" spans="2:9">
      <c r="B43" t="s">
        <v>43</v>
      </c>
      <c r="C43" s="2" t="s">
        <v>14</v>
      </c>
      <c r="D43" s="42" t="e">
        <f>LOOKUP($C43,{1,3.01,10.01},{"Топ 1","Топ 3-5","Топ 7-10"})</f>
        <v>#N/A</v>
      </c>
      <c r="F43" s="2">
        <v>111</v>
      </c>
      <c r="G43" s="4">
        <f t="shared" si="0"/>
        <v>22.2</v>
      </c>
      <c r="H43" s="4">
        <f t="shared" si="1"/>
        <v>1.11</v>
      </c>
      <c r="I43" s="45" t="str">
        <f>LOOKUP($F43,{0,150,700},{"1,5-2 мес","2,5-3 мес","2,5-3,5 мес"})</f>
        <v>1,5-2 мес</v>
      </c>
    </row>
    <row r="44" spans="2:9">
      <c r="B44" t="s">
        <v>44</v>
      </c>
      <c r="C44" s="2">
        <v>32</v>
      </c>
      <c r="D44" s="42" t="str">
        <f>LOOKUP($C44,{1,3.01,10.01},{"Топ 1","Топ 3-5","Топ 7-10"})</f>
        <v>Топ 7-10</v>
      </c>
      <c r="F44" s="2">
        <v>110</v>
      </c>
      <c r="G44" s="4">
        <f t="shared" si="0"/>
        <v>22</v>
      </c>
      <c r="H44" s="4">
        <f t="shared" si="1"/>
        <v>1.1</v>
      </c>
      <c r="I44" s="45" t="str">
        <f>LOOKUP($F44,{0,150,700},{"1,5-2 мес","2,5-3 мес","2,5-3,5 мес"})</f>
        <v>1,5-2 мес</v>
      </c>
    </row>
    <row r="45" spans="2:9">
      <c r="B45" t="s">
        <v>45</v>
      </c>
      <c r="C45" s="2" t="s">
        <v>14</v>
      </c>
      <c r="D45" s="42" t="e">
        <f>LOOKUP($C45,{1,3.01,10.01},{"Топ 1","Топ 3-5","Топ 7-10"})</f>
        <v>#N/A</v>
      </c>
      <c r="F45" s="2">
        <v>107</v>
      </c>
      <c r="G45" s="4">
        <f t="shared" si="0"/>
        <v>21.4</v>
      </c>
      <c r="H45" s="4">
        <f t="shared" si="1"/>
        <v>1.07</v>
      </c>
      <c r="I45" s="45" t="str">
        <f>LOOKUP($F45,{0,150,700},{"1,5-2 мес","2,5-3 мес","2,5-3,5 мес"})</f>
        <v>1,5-2 мес</v>
      </c>
    </row>
    <row r="46" spans="2:9">
      <c r="B46" t="s">
        <v>46</v>
      </c>
      <c r="C46" s="2" t="s">
        <v>14</v>
      </c>
      <c r="D46" s="42" t="e">
        <f>LOOKUP($C46,{1,3.01,10.01},{"Топ 1","Топ 3-5","Топ 7-10"})</f>
        <v>#N/A</v>
      </c>
      <c r="F46" s="2">
        <v>105</v>
      </c>
      <c r="G46" s="4">
        <f t="shared" si="0"/>
        <v>21</v>
      </c>
      <c r="H46" s="4">
        <f t="shared" si="1"/>
        <v>1.05</v>
      </c>
      <c r="I46" s="45" t="str">
        <f>LOOKUP($F46,{0,150,700},{"1,5-2 мес","2,5-3 мес","2,5-3,5 мес"})</f>
        <v>1,5-2 мес</v>
      </c>
    </row>
    <row r="47" spans="2:9">
      <c r="B47" t="s">
        <v>47</v>
      </c>
      <c r="C47" s="2" t="s">
        <v>14</v>
      </c>
      <c r="D47" s="42" t="e">
        <f>LOOKUP($C47,{1,3.01,10.01},{"Топ 1","Топ 3-5","Топ 7-10"})</f>
        <v>#N/A</v>
      </c>
      <c r="F47" s="2">
        <v>104</v>
      </c>
      <c r="G47" s="4">
        <f t="shared" si="0"/>
        <v>20.8</v>
      </c>
      <c r="H47" s="4">
        <f t="shared" si="1"/>
        <v>1.04</v>
      </c>
      <c r="I47" s="45" t="str">
        <f>LOOKUP($F47,{0,150,700},{"1,5-2 мес","2,5-3 мес","2,5-3,5 мес"})</f>
        <v>1,5-2 мес</v>
      </c>
    </row>
    <row r="48" spans="2:9">
      <c r="B48" t="s">
        <v>48</v>
      </c>
      <c r="C48" s="2" t="s">
        <v>14</v>
      </c>
      <c r="D48" s="42" t="e">
        <f>LOOKUP($C48,{1,3.01,10.01},{"Топ 1","Топ 3-5","Топ 7-10"})</f>
        <v>#N/A</v>
      </c>
      <c r="F48" s="2">
        <v>103</v>
      </c>
      <c r="G48" s="4">
        <f t="shared" si="0"/>
        <v>20.6</v>
      </c>
      <c r="H48" s="4">
        <f t="shared" si="1"/>
        <v>1.03</v>
      </c>
      <c r="I48" s="45" t="str">
        <f>LOOKUP($F48,{0,150,700},{"1,5-2 мес","2,5-3 мес","2,5-3,5 мес"})</f>
        <v>1,5-2 мес</v>
      </c>
    </row>
    <row r="49" spans="2:9">
      <c r="B49" t="s">
        <v>49</v>
      </c>
      <c r="C49" s="2">
        <v>84</v>
      </c>
      <c r="D49" s="42" t="str">
        <f>LOOKUP($C49,{1,3.01,10.01},{"Топ 1","Топ 3-5","Топ 7-10"})</f>
        <v>Топ 7-10</v>
      </c>
      <c r="F49" s="2">
        <v>99</v>
      </c>
      <c r="G49" s="4">
        <f t="shared" si="0"/>
        <v>19.8</v>
      </c>
      <c r="H49" s="4">
        <f t="shared" si="1"/>
        <v>0.99</v>
      </c>
      <c r="I49" s="45" t="str">
        <f>LOOKUP($F49,{0,150,700},{"1,5-2 мес","2,5-3 мес","2,5-3,5 мес"})</f>
        <v>1,5-2 мес</v>
      </c>
    </row>
    <row r="50" spans="2:9">
      <c r="B50" t="s">
        <v>50</v>
      </c>
      <c r="C50" s="2" t="s">
        <v>14</v>
      </c>
      <c r="D50" s="42" t="e">
        <f>LOOKUP($C50,{1,3.01,10.01},{"Топ 1","Топ 3-5","Топ 7-10"})</f>
        <v>#N/A</v>
      </c>
      <c r="F50" s="2">
        <v>92</v>
      </c>
      <c r="G50" s="4">
        <f t="shared" si="0"/>
        <v>18.4</v>
      </c>
      <c r="H50" s="4">
        <f t="shared" si="1"/>
        <v>0.92</v>
      </c>
      <c r="I50" s="45" t="str">
        <f>LOOKUP($F50,{0,150,700},{"1,5-2 мес","2,5-3 мес","2,5-3,5 мес"})</f>
        <v>1,5-2 мес</v>
      </c>
    </row>
    <row r="51" spans="2:9">
      <c r="B51" t="s">
        <v>51</v>
      </c>
      <c r="C51" s="2" t="s">
        <v>14</v>
      </c>
      <c r="D51" s="42" t="e">
        <f>LOOKUP($C51,{1,3.01,10.01},{"Топ 1","Топ 3-5","Топ 7-10"})</f>
        <v>#N/A</v>
      </c>
      <c r="F51" s="2">
        <v>91</v>
      </c>
      <c r="G51" s="4">
        <f t="shared" si="0"/>
        <v>18.2</v>
      </c>
      <c r="H51" s="4">
        <f t="shared" si="1"/>
        <v>0.91</v>
      </c>
      <c r="I51" s="45" t="str">
        <f>LOOKUP($F51,{0,150,700},{"1,5-2 мес","2,5-3 мес","2,5-3,5 мес"})</f>
        <v>1,5-2 мес</v>
      </c>
    </row>
    <row r="52" spans="2:9">
      <c r="B52" t="s">
        <v>52</v>
      </c>
      <c r="C52" s="2">
        <v>69</v>
      </c>
      <c r="D52" s="42" t="str">
        <f>LOOKUP($C52,{1,3.01,10.01},{"Топ 1","Топ 3-5","Топ 7-10"})</f>
        <v>Топ 7-10</v>
      </c>
      <c r="F52" s="2">
        <v>91</v>
      </c>
      <c r="G52" s="4">
        <f t="shared" si="0"/>
        <v>18.2</v>
      </c>
      <c r="H52" s="4">
        <f t="shared" si="1"/>
        <v>0.91</v>
      </c>
      <c r="I52" s="45" t="str">
        <f>LOOKUP($F52,{0,150,700},{"1,5-2 мес","2,5-3 мес","2,5-3,5 мес"})</f>
        <v>1,5-2 мес</v>
      </c>
    </row>
    <row r="53" spans="2:9">
      <c r="B53" t="s">
        <v>53</v>
      </c>
      <c r="C53" s="2" t="s">
        <v>14</v>
      </c>
      <c r="D53" s="42" t="e">
        <f>LOOKUP($C53,{1,3.01,10.01},{"Топ 1","Топ 3-5","Топ 7-10"})</f>
        <v>#N/A</v>
      </c>
      <c r="F53" s="2">
        <v>88</v>
      </c>
      <c r="G53" s="4">
        <f t="shared" si="0"/>
        <v>17.6</v>
      </c>
      <c r="H53" s="4">
        <f t="shared" si="1"/>
        <v>0.88</v>
      </c>
      <c r="I53" s="45" t="str">
        <f>LOOKUP($F53,{0,150,700},{"1,5-2 мес","2,5-3 мес","2,5-3,5 мес"})</f>
        <v>1,5-2 мес</v>
      </c>
    </row>
    <row r="54" spans="2:9">
      <c r="B54" t="s">
        <v>54</v>
      </c>
      <c r="C54" s="2" t="s">
        <v>14</v>
      </c>
      <c r="D54" s="42" t="e">
        <f>LOOKUP($C54,{1,3.01,10.01},{"Топ 1","Топ 3-5","Топ 7-10"})</f>
        <v>#N/A</v>
      </c>
      <c r="F54" s="2">
        <v>87</v>
      </c>
      <c r="G54" s="4">
        <f t="shared" si="0"/>
        <v>17.4</v>
      </c>
      <c r="H54" s="4">
        <f t="shared" si="1"/>
        <v>0.87</v>
      </c>
      <c r="I54" s="45" t="str">
        <f>LOOKUP($F54,{0;150;700},{"1,5-2 мес";"2,5-3 мес";"2,5-3,5 мес"})</f>
        <v>1,5-2 мес</v>
      </c>
    </row>
    <row r="55" spans="2:9">
      <c r="B55" t="s">
        <v>55</v>
      </c>
      <c r="C55" s="2" t="s">
        <v>14</v>
      </c>
      <c r="D55" s="42" t="e">
        <f>LOOKUP($C55,{1,3.01,10.01},{"Топ 1","Топ 3-5","Топ 7-10"})</f>
        <v>#N/A</v>
      </c>
      <c r="F55" s="2">
        <v>87</v>
      </c>
      <c r="G55" s="4">
        <f t="shared" si="0"/>
        <v>17.4</v>
      </c>
      <c r="H55" s="4">
        <f t="shared" si="1"/>
        <v>0.87</v>
      </c>
      <c r="I55" s="45" t="str">
        <f>LOOKUP($F55,{0,150,700},{"1,5-2 мес","2,5-3 мес","2,5-3,5 мес"})</f>
        <v>1,5-2 мес</v>
      </c>
    </row>
    <row r="56" spans="2:9">
      <c r="B56" t="s">
        <v>56</v>
      </c>
      <c r="C56" s="2" t="s">
        <v>14</v>
      </c>
      <c r="D56" s="42" t="e">
        <f>LOOKUP($C56,{1,3.01,10.01},{"Топ 1","Топ 3-5","Топ 7-10"})</f>
        <v>#N/A</v>
      </c>
      <c r="F56" s="2">
        <v>80</v>
      </c>
      <c r="G56" s="4">
        <f t="shared" si="0"/>
        <v>16</v>
      </c>
      <c r="H56" s="4">
        <f t="shared" si="1"/>
        <v>0.8</v>
      </c>
      <c r="I56" s="45" t="str">
        <f>LOOKUP($F56,{0,150,700},{"1,5-2 мес","2,5-3 мес","2,5-3,5 мес"})</f>
        <v>1,5-2 мес</v>
      </c>
    </row>
    <row r="57" spans="2:9">
      <c r="B57" t="s">
        <v>57</v>
      </c>
      <c r="C57" s="2" t="s">
        <v>14</v>
      </c>
      <c r="D57" s="42" t="e">
        <f>LOOKUP($C57,{1,3.01,10.01},{"Топ 1","Топ 3-5","Топ 7-10"})</f>
        <v>#N/A</v>
      </c>
      <c r="F57" s="2">
        <v>80</v>
      </c>
      <c r="G57" s="4">
        <f t="shared" si="0"/>
        <v>16</v>
      </c>
      <c r="H57" s="4">
        <f t="shared" si="1"/>
        <v>0.8</v>
      </c>
      <c r="I57" s="45" t="str">
        <f>LOOKUP($F57,{0,150,700},{"1,5-2 мес","2,5-3 мес","2,5-3,5 мес"})</f>
        <v>1,5-2 мес</v>
      </c>
    </row>
    <row r="58" spans="2:9">
      <c r="B58" t="s">
        <v>58</v>
      </c>
      <c r="C58" s="2" t="s">
        <v>14</v>
      </c>
      <c r="D58" s="42" t="e">
        <f>LOOKUP($C58,{1,3.01,10.01},{"Топ 1","Топ 3-5","Топ 7-10"})</f>
        <v>#N/A</v>
      </c>
      <c r="F58" s="2">
        <v>78</v>
      </c>
      <c r="G58" s="4">
        <f t="shared" si="0"/>
        <v>15.6</v>
      </c>
      <c r="H58" s="4">
        <f t="shared" si="1"/>
        <v>0.78</v>
      </c>
      <c r="I58" s="45" t="str">
        <f>LOOKUP($F58,{0,150,700},{"1,5-2 мес","2,5-3 мес","2,5-3,5 мес"})</f>
        <v>1,5-2 мес</v>
      </c>
    </row>
    <row r="59" spans="2:9">
      <c r="B59" t="s">
        <v>59</v>
      </c>
      <c r="C59" s="2">
        <v>72</v>
      </c>
      <c r="D59" s="42" t="str">
        <f>LOOKUP($C59,{1,3.01,10.01},{"Топ 1","Топ 3-5","Топ 7-10"})</f>
        <v>Топ 7-10</v>
      </c>
      <c r="F59" s="2">
        <v>76</v>
      </c>
      <c r="G59" s="4">
        <f t="shared" si="0"/>
        <v>15.2</v>
      </c>
      <c r="H59" s="4">
        <f t="shared" si="1"/>
        <v>0.76</v>
      </c>
      <c r="I59" s="45" t="str">
        <f>LOOKUP($F59,{0,150,700},{"1,5-2 мес","2,5-3 мес","2,5-3,5 мес"})</f>
        <v>1,5-2 мес</v>
      </c>
    </row>
    <row r="60" spans="2:9">
      <c r="B60" t="s">
        <v>60</v>
      </c>
      <c r="C60" s="2" t="s">
        <v>14</v>
      </c>
      <c r="D60" s="42" t="e">
        <f>LOOKUP($C60,{1,3.01,10.01},{"Топ 1","Топ 3-5","Топ 7-10"})</f>
        <v>#N/A</v>
      </c>
      <c r="F60" s="2">
        <v>72</v>
      </c>
      <c r="G60" s="4">
        <f t="shared" si="0"/>
        <v>14.4</v>
      </c>
      <c r="H60" s="4">
        <f t="shared" si="1"/>
        <v>0.72</v>
      </c>
      <c r="I60" s="45" t="str">
        <f>LOOKUP($F60,{0,150,700},{"1,5-2 мес","2,5-3 мес","2,5-3,5 мес"})</f>
        <v>1,5-2 мес</v>
      </c>
    </row>
    <row r="61" spans="2:9">
      <c r="B61" t="s">
        <v>61</v>
      </c>
      <c r="C61" s="2" t="s">
        <v>14</v>
      </c>
      <c r="D61" s="42" t="e">
        <f>LOOKUP($C61,{1,3.01,10.01},{"Топ 1","Топ 3-5","Топ 7-10"})</f>
        <v>#N/A</v>
      </c>
      <c r="F61" s="2">
        <v>72</v>
      </c>
      <c r="G61" s="4">
        <f t="shared" si="0"/>
        <v>14.4</v>
      </c>
      <c r="H61" s="4">
        <f t="shared" si="1"/>
        <v>0.72</v>
      </c>
      <c r="I61" s="45" t="str">
        <f>LOOKUP($F61,{0,150,700},{"1,5-2 мес","2,5-3 мес","2,5-3,5 мес"})</f>
        <v>1,5-2 мес</v>
      </c>
    </row>
    <row r="62" spans="2:9">
      <c r="B62" t="s">
        <v>62</v>
      </c>
      <c r="C62" s="2" t="s">
        <v>14</v>
      </c>
      <c r="D62" s="42" t="e">
        <f>LOOKUP($C62,{1,3.01,10.01},{"Топ 1","Топ 3-5","Топ 7-10"})</f>
        <v>#N/A</v>
      </c>
      <c r="F62" s="2">
        <v>67</v>
      </c>
      <c r="G62" s="4">
        <f t="shared" si="0"/>
        <v>13.4</v>
      </c>
      <c r="H62" s="4">
        <f t="shared" si="1"/>
        <v>0.67</v>
      </c>
      <c r="I62" s="45" t="str">
        <f>LOOKUP($F62,{0,150,700},{"1,5-2 мес","2,5-3 мес","2,5-3,5 мес"})</f>
        <v>1,5-2 мес</v>
      </c>
    </row>
    <row r="63" spans="2:9">
      <c r="B63" t="s">
        <v>63</v>
      </c>
      <c r="C63" s="2" t="s">
        <v>14</v>
      </c>
      <c r="D63" s="42" t="e">
        <f>LOOKUP($C63,{1,3.01,10.01},{"Топ 1","Топ 3-5","Топ 7-10"})</f>
        <v>#N/A</v>
      </c>
      <c r="F63" s="2">
        <v>66</v>
      </c>
      <c r="G63" s="4">
        <f t="shared" si="0"/>
        <v>13.2</v>
      </c>
      <c r="H63" s="4">
        <f t="shared" si="1"/>
        <v>0.66</v>
      </c>
      <c r="I63" s="45" t="str">
        <f>LOOKUP($F63,{0,150,700},{"1,5-2 мес","2,5-3 мес","2,5-3,5 мес"})</f>
        <v>1,5-2 мес</v>
      </c>
    </row>
    <row r="64" spans="2:9">
      <c r="B64" t="s">
        <v>64</v>
      </c>
      <c r="C64" s="2" t="s">
        <v>14</v>
      </c>
      <c r="D64" s="42" t="e">
        <f>LOOKUP($C64,{1,3.01,10.01},{"Топ 1","Топ 3-5","Топ 7-10"})</f>
        <v>#N/A</v>
      </c>
      <c r="F64" s="2">
        <v>66</v>
      </c>
      <c r="G64" s="4">
        <f t="shared" si="0"/>
        <v>13.2</v>
      </c>
      <c r="H64" s="4">
        <f t="shared" si="1"/>
        <v>0.66</v>
      </c>
      <c r="I64" s="45" t="str">
        <f>LOOKUP($F64,{0,150,700},{"1,5-2 мес","2,5-3 мес","2,5-3,5 мес"})</f>
        <v>1,5-2 мес</v>
      </c>
    </row>
    <row r="65" spans="2:9">
      <c r="B65" t="s">
        <v>65</v>
      </c>
      <c r="C65" s="2" t="s">
        <v>14</v>
      </c>
      <c r="D65" s="42" t="e">
        <f>LOOKUP($C65,{1,3.01,10.01},{"Топ 1","Топ 3-5","Топ 7-10"})</f>
        <v>#N/A</v>
      </c>
      <c r="F65" s="2">
        <v>62</v>
      </c>
      <c r="G65" s="4">
        <f t="shared" si="0"/>
        <v>12.4</v>
      </c>
      <c r="H65" s="4">
        <f t="shared" si="1"/>
        <v>0.62</v>
      </c>
      <c r="I65" s="45" t="str">
        <f>LOOKUP($F65,{0,150,700},{"1,5-2 мес","2,5-3 мес","2,5-3,5 мес"})</f>
        <v>1,5-2 мес</v>
      </c>
    </row>
    <row r="66" spans="2:9">
      <c r="B66" t="s">
        <v>66</v>
      </c>
      <c r="C66" s="2" t="s">
        <v>14</v>
      </c>
      <c r="D66" s="42" t="e">
        <f>LOOKUP($C66,{1,3.01,10.01},{"Топ 1","Топ 3-5","Топ 7-10"})</f>
        <v>#N/A</v>
      </c>
      <c r="F66" s="2">
        <v>57</v>
      </c>
      <c r="G66" s="4">
        <f t="shared" si="0"/>
        <v>11.4</v>
      </c>
      <c r="H66" s="4">
        <f t="shared" si="1"/>
        <v>0.57</v>
      </c>
      <c r="I66" s="45" t="str">
        <f>LOOKUP($F66,{0,150,700},{"1,5-2 мес","2,5-3 мес","2,5-3,5 мес"})</f>
        <v>1,5-2 мес</v>
      </c>
    </row>
    <row r="67" spans="2:9">
      <c r="B67" t="s">
        <v>67</v>
      </c>
      <c r="C67" s="2" t="s">
        <v>14</v>
      </c>
      <c r="D67" s="42" t="e">
        <f>LOOKUP($C67,{1,3.01,10.01},{"Топ 1","Топ 3-5","Топ 7-10"})</f>
        <v>#N/A</v>
      </c>
      <c r="F67" s="2">
        <v>56</v>
      </c>
      <c r="G67" s="4">
        <f t="shared" si="0"/>
        <v>11.2</v>
      </c>
      <c r="H67" s="4">
        <f t="shared" si="1"/>
        <v>0.56</v>
      </c>
      <c r="I67" s="45" t="str">
        <f>LOOKUP($F67,{0,150,700},{"1,5-2 мес","2,5-3 мес","2,5-3,5 мес"})</f>
        <v>1,5-2 мес</v>
      </c>
    </row>
    <row r="68" spans="2:9">
      <c r="B68" t="s">
        <v>68</v>
      </c>
      <c r="C68" s="2" t="s">
        <v>14</v>
      </c>
      <c r="D68" s="42" t="e">
        <f>LOOKUP($C68,{1,3.01,10.01},{"Топ 1","Топ 3-5","Топ 7-10"})</f>
        <v>#N/A</v>
      </c>
      <c r="F68" s="2">
        <v>55</v>
      </c>
      <c r="G68" s="4">
        <f t="shared" si="0"/>
        <v>11</v>
      </c>
      <c r="H68" s="4">
        <f t="shared" si="1"/>
        <v>0.55</v>
      </c>
      <c r="I68" s="45" t="str">
        <f>LOOKUP($F68,{0,150,700},{"1,5-2 мес","2,5-3 мес","2,5-3,5 мес"})</f>
        <v>1,5-2 мес</v>
      </c>
    </row>
    <row r="69" spans="2:9">
      <c r="B69" t="s">
        <v>69</v>
      </c>
      <c r="C69" s="2">
        <v>39</v>
      </c>
      <c r="D69" s="42" t="str">
        <f>LOOKUP($C69,{1,3.01,10.01},{"Топ 1","Топ 3-5","Топ 7-10"})</f>
        <v>Топ 7-10</v>
      </c>
      <c r="F69" s="2">
        <v>55</v>
      </c>
      <c r="G69" s="4">
        <f t="shared" si="0"/>
        <v>11</v>
      </c>
      <c r="H69" s="4">
        <f t="shared" si="1"/>
        <v>0.55</v>
      </c>
      <c r="I69" s="45" t="str">
        <f>LOOKUP($F69,{0,150,700},{"1,5-2 мес","2,5-3 мес","2,5-3,5 мес"})</f>
        <v>1,5-2 мес</v>
      </c>
    </row>
    <row r="70" spans="2:9">
      <c r="B70" t="s">
        <v>70</v>
      </c>
      <c r="C70" s="2" t="s">
        <v>14</v>
      </c>
      <c r="D70" s="42" t="e">
        <f>LOOKUP($C70,{1,3.01,10.01},{"Топ 1","Топ 3-5","Топ 7-10"})</f>
        <v>#N/A</v>
      </c>
      <c r="F70" s="2">
        <v>55</v>
      </c>
      <c r="G70" s="4">
        <f t="shared" si="0"/>
        <v>11</v>
      </c>
      <c r="H70" s="4">
        <f t="shared" si="1"/>
        <v>0.55</v>
      </c>
      <c r="I70" s="45" t="str">
        <f>LOOKUP($F70,{0,150,700},{"1,5-2 мес","2,5-3 мес","2,5-3,5 мес"})</f>
        <v>1,5-2 мес</v>
      </c>
    </row>
    <row r="71" spans="2:9">
      <c r="B71" t="s">
        <v>71</v>
      </c>
      <c r="C71" s="2" t="s">
        <v>14</v>
      </c>
      <c r="D71" s="42" t="e">
        <f>LOOKUP($C71,{1,3.01,10.01},{"Топ 1","Топ 3-5","Топ 7-10"})</f>
        <v>#N/A</v>
      </c>
      <c r="F71" s="2">
        <v>54</v>
      </c>
      <c r="G71" s="4">
        <f t="shared" si="0"/>
        <v>10.8</v>
      </c>
      <c r="H71" s="4">
        <f t="shared" si="1"/>
        <v>0.54</v>
      </c>
      <c r="I71" s="45" t="str">
        <f>LOOKUP($F71,{0,150,700},{"1,5-2 мес","2,5-3 мес","2,5-3,5 мес"})</f>
        <v>1,5-2 мес</v>
      </c>
    </row>
    <row r="72" spans="2:9">
      <c r="B72" t="s">
        <v>72</v>
      </c>
      <c r="C72" s="2" t="s">
        <v>14</v>
      </c>
      <c r="D72" s="42" t="e">
        <f>LOOKUP($C72,{1,3.01,10.01},{"Топ 1","Топ 3-5","Топ 7-10"})</f>
        <v>#N/A</v>
      </c>
      <c r="F72" s="2">
        <v>52</v>
      </c>
      <c r="G72" s="4">
        <f t="shared" si="0"/>
        <v>10.4</v>
      </c>
      <c r="H72" s="4">
        <f t="shared" si="1"/>
        <v>0.52</v>
      </c>
      <c r="I72" s="45" t="str">
        <f>LOOKUP($F72,{0,150,700},{"1,5-2 мес","2,5-3 мес","2,5-3,5 мес"})</f>
        <v>1,5-2 мес</v>
      </c>
    </row>
    <row r="73" spans="2:9">
      <c r="B73" t="s">
        <v>73</v>
      </c>
      <c r="C73" s="2" t="s">
        <v>14</v>
      </c>
      <c r="D73" s="42" t="e">
        <f>LOOKUP($C73,{1,3.01,10.01},{"Топ 1","Топ 3-5","Топ 7-10"})</f>
        <v>#N/A</v>
      </c>
      <c r="F73" s="2">
        <v>52</v>
      </c>
      <c r="G73" s="4">
        <f t="shared" si="0"/>
        <v>10.4</v>
      </c>
      <c r="H73" s="4">
        <f t="shared" si="1"/>
        <v>0.52</v>
      </c>
      <c r="I73" s="45" t="str">
        <f>LOOKUP($F73,{0,150,700},{"1,5-2 мес","2,5-3 мес","2,5-3,5 мес"})</f>
        <v>1,5-2 мес</v>
      </c>
    </row>
    <row r="74" spans="2:9">
      <c r="B74" t="s">
        <v>74</v>
      </c>
      <c r="C74" s="2" t="s">
        <v>14</v>
      </c>
      <c r="D74" s="42" t="e">
        <f>LOOKUP($C74,{1,3.01,10.01},{"Топ 1","Топ 3-5","Топ 7-10"})</f>
        <v>#N/A</v>
      </c>
      <c r="F74" s="2">
        <v>50</v>
      </c>
      <c r="G74" s="4">
        <f t="shared" si="0"/>
        <v>10</v>
      </c>
      <c r="H74" s="4">
        <f t="shared" si="1"/>
        <v>0.5</v>
      </c>
      <c r="I74" s="45" t="str">
        <f>LOOKUP($F74,{0,150,700},{"1,5-2 мес","2,5-3 мес","2,5-3,5 мес"})</f>
        <v>1,5-2 мес</v>
      </c>
    </row>
    <row r="75" spans="2:9">
      <c r="B75" t="s">
        <v>75</v>
      </c>
      <c r="C75" s="2" t="s">
        <v>14</v>
      </c>
      <c r="D75" s="42" t="e">
        <f>LOOKUP($C75,{1,3.01,10.01},{"Топ 1","Топ 3-5","Топ 7-10"})</f>
        <v>#N/A</v>
      </c>
      <c r="F75" s="2">
        <v>49</v>
      </c>
      <c r="G75" s="4">
        <f t="shared" si="0"/>
        <v>9.8</v>
      </c>
      <c r="H75" s="4">
        <f t="shared" si="1"/>
        <v>0.49</v>
      </c>
      <c r="I75" s="45" t="str">
        <f>LOOKUP($F75,{0,150,700},{"1,5-2 мес","2,5-3 мес","2,5-3,5 мес"})</f>
        <v>1,5-2 мес</v>
      </c>
    </row>
    <row r="76" spans="2:9">
      <c r="B76" t="s">
        <v>76</v>
      </c>
      <c r="C76" s="2" t="s">
        <v>14</v>
      </c>
      <c r="D76" s="42" t="e">
        <f>LOOKUP($C76,{1,3.01,10.01},{"Топ 1","Топ 3-5","Топ 7-10"})</f>
        <v>#N/A</v>
      </c>
      <c r="F76" s="2">
        <v>46</v>
      </c>
      <c r="G76" s="4">
        <f t="shared" si="0"/>
        <v>9.2</v>
      </c>
      <c r="H76" s="4">
        <f t="shared" si="1"/>
        <v>0.46</v>
      </c>
      <c r="I76" s="45" t="str">
        <f>LOOKUP($F76,{0,150,700},{"1,5-2 мес","2,5-3 мес","2,5-3,5 мес"})</f>
        <v>1,5-2 мес</v>
      </c>
    </row>
    <row r="77" spans="2:9">
      <c r="B77" t="s">
        <v>77</v>
      </c>
      <c r="C77" s="2" t="s">
        <v>14</v>
      </c>
      <c r="D77" s="42" t="e">
        <f>LOOKUP($C77,{1,3.01,10.01},{"Топ 1","Топ 3-5","Топ 7-10"})</f>
        <v>#N/A</v>
      </c>
      <c r="F77" s="2">
        <v>45</v>
      </c>
      <c r="G77" s="4">
        <f t="shared" si="0"/>
        <v>9</v>
      </c>
      <c r="H77" s="4">
        <f t="shared" si="1"/>
        <v>0.45</v>
      </c>
      <c r="I77" s="45" t="str">
        <f>LOOKUP($F77,{0,150,700},{"1,5-2 мес","2,5-3 мес","2,5-3,5 мес"})</f>
        <v>1,5-2 мес</v>
      </c>
    </row>
    <row r="78" spans="2:9">
      <c r="B78" t="s">
        <v>78</v>
      </c>
      <c r="C78" s="2" t="s">
        <v>14</v>
      </c>
      <c r="D78" s="42" t="e">
        <f>LOOKUP($C78,{1,3.01,10.01},{"Топ 1","Топ 3-5","Топ 7-10"})</f>
        <v>#N/A</v>
      </c>
      <c r="F78" s="2">
        <v>45</v>
      </c>
      <c r="G78" s="4">
        <f t="shared" si="0"/>
        <v>9</v>
      </c>
      <c r="H78" s="4">
        <f t="shared" si="1"/>
        <v>0.45</v>
      </c>
      <c r="I78" s="45" t="str">
        <f>LOOKUP($F78,{0,150,700},{"1,5-2 мес","2,5-3 мес","2,5-3,5 мес"})</f>
        <v>1,5-2 мес</v>
      </c>
    </row>
    <row r="79" spans="2:9">
      <c r="B79" t="s">
        <v>79</v>
      </c>
      <c r="C79" s="2" t="s">
        <v>14</v>
      </c>
      <c r="D79" s="42" t="e">
        <f>LOOKUP($C79,{1,3.01,10.01},{"Топ 1","Топ 3-5","Топ 7-10"})</f>
        <v>#N/A</v>
      </c>
      <c r="F79" s="2">
        <v>45</v>
      </c>
      <c r="G79" s="4">
        <f t="shared" ref="G79:G134" si="2">F79*20/100</f>
        <v>9</v>
      </c>
      <c r="H79" s="4">
        <f t="shared" ref="H79:H134" si="3">G79*5/100</f>
        <v>0.45</v>
      </c>
      <c r="I79" s="45" t="str">
        <f>LOOKUP($F79,{0,150,700},{"1,5-2 мес","2,5-3 мес","2,5-3,5 мес"})</f>
        <v>1,5-2 мес</v>
      </c>
    </row>
    <row r="80" spans="2:9">
      <c r="B80" t="s">
        <v>80</v>
      </c>
      <c r="C80" s="2" t="s">
        <v>14</v>
      </c>
      <c r="D80" s="42" t="e">
        <f>LOOKUP($C80,{1,3.01,10.01},{"Топ 1","Топ 3-5","Топ 7-10"})</f>
        <v>#N/A</v>
      </c>
      <c r="F80" s="2">
        <v>45</v>
      </c>
      <c r="G80" s="4">
        <f t="shared" si="2"/>
        <v>9</v>
      </c>
      <c r="H80" s="4">
        <f t="shared" si="3"/>
        <v>0.45</v>
      </c>
      <c r="I80" s="45" t="str">
        <f>LOOKUP($F80,{0,150,700},{"1,5-2 мес","2,5-3 мес","2,5-3,5 мес"})</f>
        <v>1,5-2 мес</v>
      </c>
    </row>
    <row r="81" spans="2:9">
      <c r="B81" t="s">
        <v>81</v>
      </c>
      <c r="C81" s="2" t="s">
        <v>14</v>
      </c>
      <c r="D81" s="42" t="e">
        <f>LOOKUP($C81,{1,3.01,10.01},{"Топ 1","Топ 3-5","Топ 7-10"})</f>
        <v>#N/A</v>
      </c>
      <c r="F81" s="2">
        <v>42</v>
      </c>
      <c r="G81" s="4">
        <f t="shared" si="2"/>
        <v>8.4</v>
      </c>
      <c r="H81" s="4">
        <f t="shared" si="3"/>
        <v>0.42</v>
      </c>
      <c r="I81" s="45" t="str">
        <f>LOOKUP($F81,{0,150,700},{"1,5-2 мес","2,5-3 мес","2,5-3,5 мес"})</f>
        <v>1,5-2 мес</v>
      </c>
    </row>
    <row r="82" spans="2:9">
      <c r="B82" t="s">
        <v>82</v>
      </c>
      <c r="C82" s="2" t="s">
        <v>14</v>
      </c>
      <c r="D82" s="42" t="e">
        <f>LOOKUP($C82,{1,3.01,10.01},{"Топ 1","Топ 3-5","Топ 7-10"})</f>
        <v>#N/A</v>
      </c>
      <c r="F82" s="2">
        <v>41</v>
      </c>
      <c r="G82" s="4">
        <f t="shared" si="2"/>
        <v>8.2</v>
      </c>
      <c r="H82" s="4">
        <f t="shared" si="3"/>
        <v>0.41</v>
      </c>
      <c r="I82" s="45" t="str">
        <f>LOOKUP($F82,{0,150,700},{"1,5-2 мес","2,5-3 мес","2,5-3,5 мес"})</f>
        <v>1,5-2 мес</v>
      </c>
    </row>
    <row r="83" spans="2:9">
      <c r="B83" t="s">
        <v>83</v>
      </c>
      <c r="C83" s="2">
        <v>28</v>
      </c>
      <c r="D83" s="42" t="str">
        <f>LOOKUP($C83,{1,3.01,10.01},{"Топ 1","Топ 3-5","Топ 7-10"})</f>
        <v>Топ 7-10</v>
      </c>
      <c r="F83" s="2">
        <v>40</v>
      </c>
      <c r="G83" s="4">
        <f t="shared" si="2"/>
        <v>8</v>
      </c>
      <c r="H83" s="4">
        <f t="shared" si="3"/>
        <v>0.4</v>
      </c>
      <c r="I83" s="45" t="str">
        <f>LOOKUP($F83,{0,150,700},{"1,5-2 мес","2,5-3 мес","2,5-3,5 мес"})</f>
        <v>1,5-2 мес</v>
      </c>
    </row>
    <row r="84" spans="2:9">
      <c r="B84" t="s">
        <v>84</v>
      </c>
      <c r="C84" s="2" t="s">
        <v>14</v>
      </c>
      <c r="D84" s="42" t="e">
        <f>LOOKUP($C84,{1,3.01,10.01},{"Топ 1","Топ 3-5","Топ 7-10"})</f>
        <v>#N/A</v>
      </c>
      <c r="F84" s="2">
        <v>39</v>
      </c>
      <c r="G84" s="4">
        <f t="shared" si="2"/>
        <v>7.8</v>
      </c>
      <c r="H84" s="4">
        <f t="shared" si="3"/>
        <v>0.39</v>
      </c>
      <c r="I84" s="45" t="str">
        <f>LOOKUP($F84,{0,150,700},{"1,5-2 мес","2,5-3 мес","2,5-3,5 мес"})</f>
        <v>1,5-2 мес</v>
      </c>
    </row>
    <row r="85" spans="2:9">
      <c r="B85" t="s">
        <v>85</v>
      </c>
      <c r="C85" s="2" t="s">
        <v>14</v>
      </c>
      <c r="D85" s="42" t="e">
        <f>LOOKUP($C85,{1,3.01,10.01},{"Топ 1","Топ 3-5","Топ 7-10"})</f>
        <v>#N/A</v>
      </c>
      <c r="F85" s="2">
        <v>39</v>
      </c>
      <c r="G85" s="4">
        <f t="shared" si="2"/>
        <v>7.8</v>
      </c>
      <c r="H85" s="4">
        <f t="shared" si="3"/>
        <v>0.39</v>
      </c>
      <c r="I85" s="45" t="str">
        <f>LOOKUP($F85,{0,150,700},{"1,5-2 мес","2,5-3 мес","2,5-3,5 мес"})</f>
        <v>1,5-2 мес</v>
      </c>
    </row>
    <row r="86" spans="2:9">
      <c r="B86" t="s">
        <v>86</v>
      </c>
      <c r="C86" s="2" t="s">
        <v>14</v>
      </c>
      <c r="D86" s="42" t="e">
        <f>LOOKUP($C86,{1,3.01,10.01},{"Топ 1","Топ 3-5","Топ 7-10"})</f>
        <v>#N/A</v>
      </c>
      <c r="F86" s="2">
        <v>38</v>
      </c>
      <c r="G86" s="4">
        <f t="shared" si="2"/>
        <v>7.6</v>
      </c>
      <c r="H86" s="4">
        <f t="shared" si="3"/>
        <v>0.38</v>
      </c>
      <c r="I86" s="45" t="str">
        <f>LOOKUP($F86,{0,150,700},{"1,5-2 мес","2,5-3 мес","2,5-3,5 мес"})</f>
        <v>1,5-2 мес</v>
      </c>
    </row>
    <row r="87" spans="2:9">
      <c r="B87" t="s">
        <v>87</v>
      </c>
      <c r="C87" s="2">
        <v>28</v>
      </c>
      <c r="D87" s="42" t="str">
        <f>LOOKUP($C87,{1,3.01,10.01},{"Топ 1","Топ 3-5","Топ 7-10"})</f>
        <v>Топ 7-10</v>
      </c>
      <c r="F87" s="2">
        <v>37</v>
      </c>
      <c r="G87" s="4">
        <f t="shared" si="2"/>
        <v>7.4</v>
      </c>
      <c r="H87" s="4">
        <f t="shared" si="3"/>
        <v>0.37</v>
      </c>
      <c r="I87" s="45" t="str">
        <f>LOOKUP($F87,{0,150,700},{"1,5-2 мес","2,5-3 мес","2,5-3,5 мес"})</f>
        <v>1,5-2 мес</v>
      </c>
    </row>
    <row r="88" spans="2:9">
      <c r="B88" t="s">
        <v>88</v>
      </c>
      <c r="C88" s="2" t="s">
        <v>14</v>
      </c>
      <c r="D88" s="42" t="e">
        <f>LOOKUP($C88,{1,3.01,10.01},{"Топ 1","Топ 3-5","Топ 7-10"})</f>
        <v>#N/A</v>
      </c>
      <c r="F88" s="2">
        <v>36</v>
      </c>
      <c r="G88" s="4">
        <f t="shared" si="2"/>
        <v>7.2</v>
      </c>
      <c r="H88" s="4">
        <f t="shared" si="3"/>
        <v>0.36</v>
      </c>
      <c r="I88" s="45" t="str">
        <f>LOOKUP($F88,{0,150,700},{"1,5-2 мес","2,5-3 мес","2,5-3,5 мес"})</f>
        <v>1,5-2 мес</v>
      </c>
    </row>
    <row r="89" spans="2:9">
      <c r="B89" t="s">
        <v>89</v>
      </c>
      <c r="C89" s="2" t="s">
        <v>14</v>
      </c>
      <c r="D89" s="42" t="e">
        <f>LOOKUP($C89,{1,3.01,10.01},{"Топ 1","Топ 3-5","Топ 7-10"})</f>
        <v>#N/A</v>
      </c>
      <c r="F89" s="2">
        <v>35</v>
      </c>
      <c r="G89" s="4">
        <f t="shared" si="2"/>
        <v>7</v>
      </c>
      <c r="H89" s="4">
        <f t="shared" si="3"/>
        <v>0.35</v>
      </c>
      <c r="I89" s="45" t="str">
        <f>LOOKUP($F89,{0,150,700},{"1,5-2 мес","2,5-3 мес","2,5-3,5 мес"})</f>
        <v>1,5-2 мес</v>
      </c>
    </row>
    <row r="90" spans="2:9">
      <c r="B90" t="s">
        <v>90</v>
      </c>
      <c r="C90" s="2" t="s">
        <v>14</v>
      </c>
      <c r="D90" s="42" t="e">
        <f>LOOKUP($C90,{1,3.01,10.01},{"Топ 1","Топ 3-5","Топ 7-10"})</f>
        <v>#N/A</v>
      </c>
      <c r="F90" s="2">
        <v>34</v>
      </c>
      <c r="G90" s="4">
        <f t="shared" si="2"/>
        <v>6.8</v>
      </c>
      <c r="H90" s="4">
        <f t="shared" si="3"/>
        <v>0.34</v>
      </c>
      <c r="I90" s="45" t="str">
        <f>LOOKUP($F90,{0,150,700},{"1,5-2 мес","2,5-3 мес","2,5-3,5 мес"})</f>
        <v>1,5-2 мес</v>
      </c>
    </row>
    <row r="91" spans="2:9">
      <c r="B91" t="s">
        <v>91</v>
      </c>
      <c r="C91" s="2" t="s">
        <v>14</v>
      </c>
      <c r="D91" s="42" t="e">
        <f>LOOKUP($C91,{1,3.01,10.01},{"Топ 1","Топ 3-5","Топ 7-10"})</f>
        <v>#N/A</v>
      </c>
      <c r="F91" s="2">
        <v>34</v>
      </c>
      <c r="G91" s="4">
        <f t="shared" si="2"/>
        <v>6.8</v>
      </c>
      <c r="H91" s="4">
        <f t="shared" si="3"/>
        <v>0.34</v>
      </c>
      <c r="I91" s="45" t="str">
        <f>LOOKUP($F91,{0,150,700},{"1,5-2 мес","2,5-3 мес","2,5-3,5 мес"})</f>
        <v>1,5-2 мес</v>
      </c>
    </row>
    <row r="92" spans="2:9">
      <c r="B92" t="s">
        <v>92</v>
      </c>
      <c r="C92" s="2" t="s">
        <v>14</v>
      </c>
      <c r="D92" s="42" t="e">
        <f>LOOKUP($C92,{1,3.01,10.01},{"Топ 1","Топ 3-5","Топ 7-10"})</f>
        <v>#N/A</v>
      </c>
      <c r="F92" s="2">
        <v>33</v>
      </c>
      <c r="G92" s="4">
        <f t="shared" si="2"/>
        <v>6.6</v>
      </c>
      <c r="H92" s="4">
        <f t="shared" si="3"/>
        <v>0.33</v>
      </c>
      <c r="I92" s="45" t="str">
        <f>LOOKUP($F92,{0,150,700},{"1,5-2 мес","2,5-3 мес","2,5-3,5 мес"})</f>
        <v>1,5-2 мес</v>
      </c>
    </row>
    <row r="93" spans="2:9">
      <c r="B93" t="s">
        <v>93</v>
      </c>
      <c r="C93" s="2" t="s">
        <v>14</v>
      </c>
      <c r="D93" s="42" t="e">
        <f>LOOKUP($C93,{1,3.01,10.01},{"Топ 1","Топ 3-5","Топ 7-10"})</f>
        <v>#N/A</v>
      </c>
      <c r="F93" s="2">
        <v>32</v>
      </c>
      <c r="G93" s="4">
        <f t="shared" si="2"/>
        <v>6.4</v>
      </c>
      <c r="H93" s="4">
        <f t="shared" si="3"/>
        <v>0.32</v>
      </c>
      <c r="I93" s="45" t="str">
        <f>LOOKUP($F93,{0,150,700},{"1,5-2 мес","2,5-3 мес","2,5-3,5 мес"})</f>
        <v>1,5-2 мес</v>
      </c>
    </row>
    <row r="94" spans="2:9">
      <c r="B94" t="s">
        <v>94</v>
      </c>
      <c r="C94" s="2" t="s">
        <v>14</v>
      </c>
      <c r="D94" s="42" t="e">
        <f>LOOKUP($C94,{1,3.01,10.01},{"Топ 1","Топ 3-5","Топ 7-10"})</f>
        <v>#N/A</v>
      </c>
      <c r="F94" s="2">
        <v>32</v>
      </c>
      <c r="G94" s="4">
        <f t="shared" si="2"/>
        <v>6.4</v>
      </c>
      <c r="H94" s="4">
        <f t="shared" si="3"/>
        <v>0.32</v>
      </c>
      <c r="I94" s="45" t="str">
        <f>LOOKUP($F94,{0,150,700},{"1,5-2 мес","2,5-3 мес","2,5-3,5 мес"})</f>
        <v>1,5-2 мес</v>
      </c>
    </row>
    <row r="95" spans="2:9">
      <c r="B95" t="s">
        <v>95</v>
      </c>
      <c r="C95" s="2" t="s">
        <v>14</v>
      </c>
      <c r="D95" s="42" t="e">
        <f>LOOKUP($C95,{1,3.01,10.01},{"Топ 1","Топ 3-5","Топ 7-10"})</f>
        <v>#N/A</v>
      </c>
      <c r="F95" s="2">
        <v>32</v>
      </c>
      <c r="G95" s="4">
        <f t="shared" si="2"/>
        <v>6.4</v>
      </c>
      <c r="H95" s="4">
        <f t="shared" si="3"/>
        <v>0.32</v>
      </c>
      <c r="I95" s="45" t="str">
        <f>LOOKUP($F95,{0,150,700},{"1,5-2 мес","2,5-3 мес","2,5-3,5 мес"})</f>
        <v>1,5-2 мес</v>
      </c>
    </row>
    <row r="96" spans="2:9">
      <c r="B96" t="s">
        <v>96</v>
      </c>
      <c r="C96" s="2" t="s">
        <v>14</v>
      </c>
      <c r="D96" s="42" t="e">
        <f>LOOKUP($C96,{1,3.01,10.01},{"Топ 1","Топ 3-5","Топ 7-10"})</f>
        <v>#N/A</v>
      </c>
      <c r="F96" s="2">
        <v>31</v>
      </c>
      <c r="G96" s="4">
        <f t="shared" si="2"/>
        <v>6.2</v>
      </c>
      <c r="H96" s="4">
        <f t="shared" si="3"/>
        <v>0.31</v>
      </c>
      <c r="I96" s="45" t="str">
        <f>LOOKUP($F96,{0,150,700},{"1,5-2 мес","2,5-3 мес","2,5-3,5 мес"})</f>
        <v>1,5-2 мес</v>
      </c>
    </row>
    <row r="97" spans="2:9">
      <c r="B97" t="s">
        <v>97</v>
      </c>
      <c r="C97" s="2" t="s">
        <v>14</v>
      </c>
      <c r="D97" s="42" t="e">
        <f>LOOKUP($C97,{1,3.01,10.01},{"Топ 1","Топ 3-5","Топ 7-10"})</f>
        <v>#N/A</v>
      </c>
      <c r="F97" s="2">
        <v>31</v>
      </c>
      <c r="G97" s="4">
        <f t="shared" si="2"/>
        <v>6.2</v>
      </c>
      <c r="H97" s="4">
        <f t="shared" si="3"/>
        <v>0.31</v>
      </c>
      <c r="I97" s="45" t="str">
        <f>LOOKUP($F97,{0,150,700},{"1,5-2 мес","2,5-3 мес","2,5-3,5 мес"})</f>
        <v>1,5-2 мес</v>
      </c>
    </row>
    <row r="98" spans="2:9">
      <c r="B98" t="s">
        <v>98</v>
      </c>
      <c r="C98" s="2" t="s">
        <v>14</v>
      </c>
      <c r="D98" s="42" t="e">
        <f>LOOKUP($C98,{1,3.01,10.01},{"Топ 1","Топ 3-5","Топ 7-10"})</f>
        <v>#N/A</v>
      </c>
      <c r="F98" s="2">
        <v>31</v>
      </c>
      <c r="G98" s="4">
        <f t="shared" si="2"/>
        <v>6.2</v>
      </c>
      <c r="H98" s="4">
        <f t="shared" si="3"/>
        <v>0.31</v>
      </c>
      <c r="I98" s="45" t="str">
        <f>LOOKUP($F98,{0,150,700},{"1,5-2 мес","2,5-3 мес","2,5-3,5 мес"})</f>
        <v>1,5-2 мес</v>
      </c>
    </row>
    <row r="99" spans="2:9">
      <c r="B99" t="s">
        <v>99</v>
      </c>
      <c r="C99" s="2" t="s">
        <v>14</v>
      </c>
      <c r="D99" s="42" t="e">
        <f>LOOKUP($C99,{1,3.01,10.01},{"Топ 1","Топ 3-5","Топ 7-10"})</f>
        <v>#N/A</v>
      </c>
      <c r="F99" s="2">
        <v>31</v>
      </c>
      <c r="G99" s="4">
        <f t="shared" si="2"/>
        <v>6.2</v>
      </c>
      <c r="H99" s="4">
        <f t="shared" si="3"/>
        <v>0.31</v>
      </c>
      <c r="I99" s="45" t="str">
        <f>LOOKUP($F99,{0,150,700},{"1,5-2 мес","2,5-3 мес","2,5-3,5 мес"})</f>
        <v>1,5-2 мес</v>
      </c>
    </row>
    <row r="100" spans="2:9">
      <c r="B100" t="s">
        <v>100</v>
      </c>
      <c r="C100" s="2" t="s">
        <v>14</v>
      </c>
      <c r="D100" s="42" t="e">
        <f>LOOKUP($C100,{1,3.01,10.01},{"Топ 1","Топ 3-5","Топ 7-10"})</f>
        <v>#N/A</v>
      </c>
      <c r="F100" s="2">
        <v>30</v>
      </c>
      <c r="G100" s="4">
        <f t="shared" si="2"/>
        <v>6</v>
      </c>
      <c r="H100" s="4">
        <f t="shared" si="3"/>
        <v>0.3</v>
      </c>
      <c r="I100" s="45" t="str">
        <f>LOOKUP($F100,{0,150,700},{"1,5-2 мес","2,5-3 мес","2,5-3,5 мес"})</f>
        <v>1,5-2 мес</v>
      </c>
    </row>
    <row r="101" spans="2:9">
      <c r="B101" t="s">
        <v>101</v>
      </c>
      <c r="C101" s="2" t="s">
        <v>14</v>
      </c>
      <c r="D101" s="42" t="e">
        <f>LOOKUP($C101,{1,3.01,10.01},{"Топ 1","Топ 3-5","Топ 7-10"})</f>
        <v>#N/A</v>
      </c>
      <c r="F101" s="2">
        <v>30</v>
      </c>
      <c r="G101" s="4">
        <f t="shared" si="2"/>
        <v>6</v>
      </c>
      <c r="H101" s="4">
        <f t="shared" si="3"/>
        <v>0.3</v>
      </c>
      <c r="I101" s="45" t="str">
        <f>LOOKUP($F101,{0,150,700},{"1,5-2 мес","2,5-3 мес","2,5-3,5 мес"})</f>
        <v>1,5-2 мес</v>
      </c>
    </row>
    <row r="102" spans="2:9">
      <c r="B102" t="s">
        <v>102</v>
      </c>
      <c r="C102" s="2" t="s">
        <v>14</v>
      </c>
      <c r="D102" s="42" t="e">
        <f>LOOKUP($C102,{1,3.01,10.01},{"Топ 1","Топ 3-5","Топ 7-10"})</f>
        <v>#N/A</v>
      </c>
      <c r="F102" s="2">
        <v>29</v>
      </c>
      <c r="G102" s="4">
        <f t="shared" si="2"/>
        <v>5.8</v>
      </c>
      <c r="H102" s="4">
        <f t="shared" si="3"/>
        <v>0.29</v>
      </c>
      <c r="I102" s="45" t="str">
        <f>LOOKUP($F102,{0,150,700},{"1,5-2 мес","2,5-3 мес","2,5-3,5 мес"})</f>
        <v>1,5-2 мес</v>
      </c>
    </row>
    <row r="103" spans="2:9">
      <c r="B103" t="s">
        <v>103</v>
      </c>
      <c r="C103" s="2" t="s">
        <v>14</v>
      </c>
      <c r="D103" s="42" t="e">
        <f>LOOKUP($C103,{1,3.01,10.01},{"Топ 1","Топ 3-5","Топ 7-10"})</f>
        <v>#N/A</v>
      </c>
      <c r="F103" s="2">
        <v>29</v>
      </c>
      <c r="G103" s="4">
        <f t="shared" si="2"/>
        <v>5.8</v>
      </c>
      <c r="H103" s="4">
        <f t="shared" si="3"/>
        <v>0.29</v>
      </c>
      <c r="I103" s="45" t="str">
        <f>LOOKUP($F103,{0,150,700},{"1,5-2 мес","2,5-3 мес","2,5-3,5 мес"})</f>
        <v>1,5-2 мес</v>
      </c>
    </row>
    <row r="104" spans="2:9">
      <c r="B104" t="s">
        <v>104</v>
      </c>
      <c r="C104" s="2" t="s">
        <v>14</v>
      </c>
      <c r="D104" s="42" t="e">
        <f>LOOKUP($C104,{1,3.01,10.01},{"Топ 1","Топ 3-5","Топ 7-10"})</f>
        <v>#N/A</v>
      </c>
      <c r="F104" s="2">
        <v>29</v>
      </c>
      <c r="G104" s="4">
        <f t="shared" si="2"/>
        <v>5.8</v>
      </c>
      <c r="H104" s="4">
        <f t="shared" si="3"/>
        <v>0.29</v>
      </c>
      <c r="I104" s="45" t="str">
        <f>LOOKUP($F104,{0,150,700},{"1,5-2 мес","2,5-3 мес","2,5-3,5 мес"})</f>
        <v>1,5-2 мес</v>
      </c>
    </row>
    <row r="105" spans="2:9">
      <c r="B105" t="s">
        <v>105</v>
      </c>
      <c r="C105" s="2">
        <v>44</v>
      </c>
      <c r="D105" s="42" t="str">
        <f>LOOKUP($C105,{1,3.01,10.01},{"Топ 1","Топ 3-5","Топ 7-10"})</f>
        <v>Топ 7-10</v>
      </c>
      <c r="F105" s="2">
        <v>29</v>
      </c>
      <c r="G105" s="4">
        <f t="shared" si="2"/>
        <v>5.8</v>
      </c>
      <c r="H105" s="4">
        <f t="shared" si="3"/>
        <v>0.29</v>
      </c>
      <c r="I105" s="45" t="str">
        <f>LOOKUP($F105,{0,150,700},{"1,5-2 мес","2,5-3 мес","2,5-3,5 мес"})</f>
        <v>1,5-2 мес</v>
      </c>
    </row>
    <row r="106" spans="2:9">
      <c r="B106" t="s">
        <v>106</v>
      </c>
      <c r="C106" s="2" t="s">
        <v>14</v>
      </c>
      <c r="D106" s="42" t="e">
        <f>LOOKUP($C106,{1,3.01,10.01},{"Топ 1","Топ 3-5","Топ 7-10"})</f>
        <v>#N/A</v>
      </c>
      <c r="F106" s="2">
        <v>27</v>
      </c>
      <c r="G106" s="4">
        <f t="shared" si="2"/>
        <v>5.4</v>
      </c>
      <c r="H106" s="4">
        <f t="shared" si="3"/>
        <v>0.27</v>
      </c>
      <c r="I106" s="45" t="str">
        <f>LOOKUP($F106,{0,150,700},{"1,5-2 мес","2,5-3 мес","2,5-3,5 мес"})</f>
        <v>1,5-2 мес</v>
      </c>
    </row>
    <row r="107" spans="2:9">
      <c r="B107" t="s">
        <v>107</v>
      </c>
      <c r="C107" s="2" t="s">
        <v>14</v>
      </c>
      <c r="D107" s="42" t="e">
        <f>LOOKUP($C107,{1,3.01,10.01},{"Топ 1","Топ 3-5","Топ 7-10"})</f>
        <v>#N/A</v>
      </c>
      <c r="F107" s="2">
        <v>27</v>
      </c>
      <c r="G107" s="4">
        <f t="shared" si="2"/>
        <v>5.4</v>
      </c>
      <c r="H107" s="4">
        <f t="shared" si="3"/>
        <v>0.27</v>
      </c>
      <c r="I107" s="45" t="str">
        <f>LOOKUP($F107,{0,150,700},{"1,5-2 мес","2,5-3 мес","2,5-3,5 мес"})</f>
        <v>1,5-2 мес</v>
      </c>
    </row>
    <row r="108" spans="2:9">
      <c r="B108" t="s">
        <v>108</v>
      </c>
      <c r="C108" s="2" t="s">
        <v>14</v>
      </c>
      <c r="D108" s="42" t="e">
        <f>LOOKUP($C108,{1,3.01,10.01},{"Топ 1","Топ 3-5","Топ 7-10"})</f>
        <v>#N/A</v>
      </c>
      <c r="F108" s="2">
        <v>26</v>
      </c>
      <c r="G108" s="4">
        <f t="shared" si="2"/>
        <v>5.2</v>
      </c>
      <c r="H108" s="4">
        <f t="shared" si="3"/>
        <v>0.26</v>
      </c>
      <c r="I108" s="45" t="str">
        <f>LOOKUP($F108,{0,150,700},{"1,5-2 мес","2,5-3 мес","2,5-3,5 мес"})</f>
        <v>1,5-2 мес</v>
      </c>
    </row>
    <row r="109" spans="2:9">
      <c r="B109" t="s">
        <v>109</v>
      </c>
      <c r="C109" s="2" t="s">
        <v>14</v>
      </c>
      <c r="D109" s="42" t="e">
        <f>LOOKUP($C109,{1,3.01,10.01},{"Топ 1","Топ 3-5","Топ 7-10"})</f>
        <v>#N/A</v>
      </c>
      <c r="F109" s="2">
        <v>26</v>
      </c>
      <c r="G109" s="4">
        <f t="shared" si="2"/>
        <v>5.2</v>
      </c>
      <c r="H109" s="4">
        <f t="shared" si="3"/>
        <v>0.26</v>
      </c>
      <c r="I109" s="45" t="str">
        <f>LOOKUP($F109,{0,150,700},{"1,5-2 мес","2,5-3 мес","2,5-3,5 мес"})</f>
        <v>1,5-2 мес</v>
      </c>
    </row>
    <row r="110" spans="2:9">
      <c r="B110" t="s">
        <v>110</v>
      </c>
      <c r="C110" s="2" t="s">
        <v>14</v>
      </c>
      <c r="D110" s="42" t="e">
        <f>LOOKUP($C110,{1,3.01,10.01},{"Топ 1","Топ 3-5","Топ 7-10"})</f>
        <v>#N/A</v>
      </c>
      <c r="F110" s="2">
        <v>26</v>
      </c>
      <c r="G110" s="4">
        <f t="shared" si="2"/>
        <v>5.2</v>
      </c>
      <c r="H110" s="4">
        <f t="shared" si="3"/>
        <v>0.26</v>
      </c>
      <c r="I110" s="45" t="str">
        <f>LOOKUP($F110,{0,150,700},{"1,5-2 мес","2,5-3 мес","2,5-3,5 мес"})</f>
        <v>1,5-2 мес</v>
      </c>
    </row>
    <row r="111" spans="2:9">
      <c r="B111" t="s">
        <v>111</v>
      </c>
      <c r="C111" s="2" t="s">
        <v>14</v>
      </c>
      <c r="D111" s="42" t="e">
        <f>LOOKUP($C111,{1,3.01,10.01},{"Топ 1","Топ 3-5","Топ 7-10"})</f>
        <v>#N/A</v>
      </c>
      <c r="F111" s="2">
        <v>25</v>
      </c>
      <c r="G111" s="4">
        <f t="shared" si="2"/>
        <v>5</v>
      </c>
      <c r="H111" s="4">
        <f t="shared" si="3"/>
        <v>0.25</v>
      </c>
      <c r="I111" s="45" t="str">
        <f>LOOKUP($F111,{0,150,700},{"1,5-2 мес","2,5-3 мес","2,5-3,5 мес"})</f>
        <v>1,5-2 мес</v>
      </c>
    </row>
    <row r="112" spans="2:9">
      <c r="B112" t="s">
        <v>112</v>
      </c>
      <c r="C112" s="2" t="s">
        <v>14</v>
      </c>
      <c r="D112" s="42" t="e">
        <f>LOOKUP($C112,{1,3.01,10.01},{"Топ 1","Топ 3-5","Топ 7-10"})</f>
        <v>#N/A</v>
      </c>
      <c r="F112" s="2">
        <v>25</v>
      </c>
      <c r="G112" s="4">
        <f t="shared" si="2"/>
        <v>5</v>
      </c>
      <c r="H112" s="4">
        <f t="shared" si="3"/>
        <v>0.25</v>
      </c>
      <c r="I112" s="45" t="str">
        <f>LOOKUP($F112,{0,150,700},{"1,5-2 мес","2,5-3 мес","2,5-3,5 мес"})</f>
        <v>1,5-2 мес</v>
      </c>
    </row>
    <row r="113" spans="2:9">
      <c r="B113" t="s">
        <v>113</v>
      </c>
      <c r="C113" s="2" t="s">
        <v>14</v>
      </c>
      <c r="D113" s="42" t="e">
        <f>LOOKUP($C113,{1,3.01,10.01},{"Топ 1","Топ 3-5","Топ 7-10"})</f>
        <v>#N/A</v>
      </c>
      <c r="F113" s="2">
        <v>25</v>
      </c>
      <c r="G113" s="4">
        <f t="shared" si="2"/>
        <v>5</v>
      </c>
      <c r="H113" s="4">
        <f t="shared" si="3"/>
        <v>0.25</v>
      </c>
      <c r="I113" s="45" t="str">
        <f>LOOKUP($F113,{0,150,700},{"1,5-2 мес","2,5-3 мес","2,5-3,5 мес"})</f>
        <v>1,5-2 мес</v>
      </c>
    </row>
    <row r="114" spans="2:9">
      <c r="B114" t="s">
        <v>114</v>
      </c>
      <c r="C114" s="2" t="s">
        <v>14</v>
      </c>
      <c r="D114" s="42" t="e">
        <f>LOOKUP($C114,{1,3.01,10.01},{"Топ 1","Топ 3-5","Топ 7-10"})</f>
        <v>#N/A</v>
      </c>
      <c r="F114" s="2">
        <v>25</v>
      </c>
      <c r="G114" s="4">
        <f t="shared" si="2"/>
        <v>5</v>
      </c>
      <c r="H114" s="4">
        <f t="shared" si="3"/>
        <v>0.25</v>
      </c>
      <c r="I114" s="45" t="str">
        <f>LOOKUP($F114,{0,150,700},{"1,5-2 мес","2,5-3 мес","2,5-3,5 мес"})</f>
        <v>1,5-2 мес</v>
      </c>
    </row>
    <row r="115" spans="2:9">
      <c r="B115" t="s">
        <v>115</v>
      </c>
      <c r="C115" s="2" t="s">
        <v>14</v>
      </c>
      <c r="D115" s="42" t="e">
        <f>LOOKUP($C115,{1,3.01,10.01},{"Топ 1","Топ 3-5","Топ 7-10"})</f>
        <v>#N/A</v>
      </c>
      <c r="F115" s="2">
        <v>24</v>
      </c>
      <c r="G115" s="4">
        <f t="shared" si="2"/>
        <v>4.8</v>
      </c>
      <c r="H115" s="4">
        <f t="shared" si="3"/>
        <v>0.24</v>
      </c>
      <c r="I115" s="45" t="str">
        <f>LOOKUP($F115,{0,150,700},{"1,5-2 мес","2,5-3 мес","2,5-3,5 мес"})</f>
        <v>1,5-2 мес</v>
      </c>
    </row>
    <row r="116" spans="2:9">
      <c r="B116" t="s">
        <v>116</v>
      </c>
      <c r="C116" s="2">
        <v>68</v>
      </c>
      <c r="D116" s="42" t="str">
        <f>LOOKUP($C116,{1,3.01,10.01},{"Топ 1","Топ 3-5","Топ 7-10"})</f>
        <v>Топ 7-10</v>
      </c>
      <c r="F116" s="2">
        <v>24</v>
      </c>
      <c r="G116" s="4">
        <f t="shared" si="2"/>
        <v>4.8</v>
      </c>
      <c r="H116" s="4">
        <f t="shared" si="3"/>
        <v>0.24</v>
      </c>
      <c r="I116" s="45" t="str">
        <f>LOOKUP($F116,{0,150,700},{"1,5-2 мес","2,5-3 мес","2,5-3,5 мес"})</f>
        <v>1,5-2 мес</v>
      </c>
    </row>
    <row r="117" spans="2:9">
      <c r="B117" t="s">
        <v>117</v>
      </c>
      <c r="C117" s="2" t="s">
        <v>14</v>
      </c>
      <c r="D117" s="42" t="e">
        <f>LOOKUP($C117,{1,3.01,10.01},{"Топ 1","Топ 3-5","Топ 7-10"})</f>
        <v>#N/A</v>
      </c>
      <c r="F117" s="2">
        <v>24</v>
      </c>
      <c r="G117" s="4">
        <f t="shared" si="2"/>
        <v>4.8</v>
      </c>
      <c r="H117" s="4">
        <f t="shared" si="3"/>
        <v>0.24</v>
      </c>
      <c r="I117" s="45" t="str">
        <f>LOOKUP($F117,{0,150,700},{"1,5-2 мес","2,5-3 мес","2,5-3,5 мес"})</f>
        <v>1,5-2 мес</v>
      </c>
    </row>
    <row r="118" spans="2:9">
      <c r="B118" t="s">
        <v>118</v>
      </c>
      <c r="C118" s="2" t="s">
        <v>14</v>
      </c>
      <c r="D118" s="42" t="e">
        <f>LOOKUP($C118,{1,3.01,10.01},{"Топ 1","Топ 3-5","Топ 7-10"})</f>
        <v>#N/A</v>
      </c>
      <c r="F118" s="2">
        <v>23</v>
      </c>
      <c r="G118" s="4">
        <f t="shared" si="2"/>
        <v>4.6</v>
      </c>
      <c r="H118" s="4">
        <f t="shared" si="3"/>
        <v>0.23</v>
      </c>
      <c r="I118" s="45" t="str">
        <f>LOOKUP($F118,{0,150,700},{"1,5-2 мес","2,5-3 мес","2,5-3,5 мес"})</f>
        <v>1,5-2 мес</v>
      </c>
    </row>
    <row r="119" spans="2:9">
      <c r="B119" t="s">
        <v>119</v>
      </c>
      <c r="C119" s="2" t="s">
        <v>14</v>
      </c>
      <c r="D119" s="42" t="e">
        <f>LOOKUP($C119,{1,3.01,10.01},{"Топ 1","Топ 3-5","Топ 7-10"})</f>
        <v>#N/A</v>
      </c>
      <c r="F119" s="2">
        <v>23</v>
      </c>
      <c r="G119" s="4">
        <f t="shared" si="2"/>
        <v>4.6</v>
      </c>
      <c r="H119" s="4">
        <f t="shared" si="3"/>
        <v>0.23</v>
      </c>
      <c r="I119" s="45" t="str">
        <f>LOOKUP($F119,{0,150,700},{"1,5-2 мес","2,5-3 мес","2,5-3,5 мес"})</f>
        <v>1,5-2 мес</v>
      </c>
    </row>
    <row r="120" spans="2:9">
      <c r="B120" t="s">
        <v>120</v>
      </c>
      <c r="C120" s="2" t="s">
        <v>14</v>
      </c>
      <c r="D120" s="42" t="e">
        <f>LOOKUP($C120,{1,3.01,10.01},{"Топ 1","Топ 3-5","Топ 7-10"})</f>
        <v>#N/A</v>
      </c>
      <c r="F120" s="2">
        <v>23</v>
      </c>
      <c r="G120" s="4">
        <f t="shared" si="2"/>
        <v>4.6</v>
      </c>
      <c r="H120" s="4">
        <f t="shared" si="3"/>
        <v>0.23</v>
      </c>
      <c r="I120" s="45" t="str">
        <f>LOOKUP($F120,{0,150,700},{"1,5-2 мес","2,5-3 мес","2,5-3,5 мес"})</f>
        <v>1,5-2 мес</v>
      </c>
    </row>
    <row r="121" spans="2:9">
      <c r="B121" t="s">
        <v>121</v>
      </c>
      <c r="C121" s="2" t="s">
        <v>14</v>
      </c>
      <c r="D121" s="42" t="e">
        <f>LOOKUP($C121,{1,3.01,10.01},{"Топ 1","Топ 3-5","Топ 7-10"})</f>
        <v>#N/A</v>
      </c>
      <c r="F121" s="2">
        <v>22</v>
      </c>
      <c r="G121" s="4">
        <f t="shared" si="2"/>
        <v>4.4</v>
      </c>
      <c r="H121" s="4">
        <f t="shared" si="3"/>
        <v>0.22</v>
      </c>
      <c r="I121" s="45" t="str">
        <f>LOOKUP($F121,{0,150,700},{"1,5-2 мес","2,5-3 мес","2,5-3,5 мес"})</f>
        <v>1,5-2 мес</v>
      </c>
    </row>
    <row r="122" spans="2:9">
      <c r="B122" t="s">
        <v>122</v>
      </c>
      <c r="C122" s="2" t="s">
        <v>14</v>
      </c>
      <c r="D122" s="42" t="e">
        <f>LOOKUP($C122,{1,3.01,10.01},{"Топ 1","Топ 3-5","Топ 7-10"})</f>
        <v>#N/A</v>
      </c>
      <c r="F122" s="2">
        <v>22</v>
      </c>
      <c r="G122" s="4">
        <f t="shared" si="2"/>
        <v>4.4</v>
      </c>
      <c r="H122" s="4">
        <f t="shared" si="3"/>
        <v>0.22</v>
      </c>
      <c r="I122" s="45" t="str">
        <f>LOOKUP($F122,{0,150,700},{"1,5-2 мес","2,5-3 мес","2,5-3,5 мес"})</f>
        <v>1,5-2 мес</v>
      </c>
    </row>
    <row r="123" spans="2:9">
      <c r="B123" t="s">
        <v>123</v>
      </c>
      <c r="C123" s="2" t="s">
        <v>14</v>
      </c>
      <c r="D123" s="42" t="e">
        <f>LOOKUP($C123,{1,3.01,10.01},{"Топ 1","Топ 3-5","Топ 7-10"})</f>
        <v>#N/A</v>
      </c>
      <c r="F123" s="2">
        <v>22</v>
      </c>
      <c r="G123" s="4">
        <f t="shared" si="2"/>
        <v>4.4</v>
      </c>
      <c r="H123" s="4">
        <f t="shared" si="3"/>
        <v>0.22</v>
      </c>
      <c r="I123" s="45" t="str">
        <f>LOOKUP($F123,{0,150,700},{"1,5-2 мес","2,5-3 мес","2,5-3,5 мес"})</f>
        <v>1,5-2 мес</v>
      </c>
    </row>
    <row r="124" spans="2:9">
      <c r="B124" t="s">
        <v>124</v>
      </c>
      <c r="C124" s="2" t="s">
        <v>14</v>
      </c>
      <c r="D124" s="42" t="e">
        <f>LOOKUP($C124,{1,3.01,10.01},{"Топ 1","Топ 3-5","Топ 7-10"})</f>
        <v>#N/A</v>
      </c>
      <c r="F124" s="2">
        <v>22</v>
      </c>
      <c r="G124" s="4">
        <f t="shared" si="2"/>
        <v>4.4</v>
      </c>
      <c r="H124" s="4">
        <f t="shared" si="3"/>
        <v>0.22</v>
      </c>
      <c r="I124" s="45" t="str">
        <f>LOOKUP($F124,{0,150,700},{"1,5-2 мес","2,5-3 мес","2,5-3,5 мес"})</f>
        <v>1,5-2 мес</v>
      </c>
    </row>
    <row r="125" spans="2:9">
      <c r="B125" t="s">
        <v>125</v>
      </c>
      <c r="C125" s="2" t="s">
        <v>14</v>
      </c>
      <c r="D125" s="42" t="e">
        <f>LOOKUP($C125,{1,3.01,10.01},{"Топ 1","Топ 3-5","Топ 7-10"})</f>
        <v>#N/A</v>
      </c>
      <c r="F125" s="2">
        <v>22</v>
      </c>
      <c r="G125" s="4">
        <f t="shared" si="2"/>
        <v>4.4</v>
      </c>
      <c r="H125" s="4">
        <f t="shared" si="3"/>
        <v>0.22</v>
      </c>
      <c r="I125" s="45" t="str">
        <f>LOOKUP($F125,{0,150,700},{"1,5-2 мес","2,5-3 мес","2,5-3,5 мес"})</f>
        <v>1,5-2 мес</v>
      </c>
    </row>
    <row r="126" spans="2:9">
      <c r="B126" t="s">
        <v>126</v>
      </c>
      <c r="C126" s="2" t="s">
        <v>14</v>
      </c>
      <c r="D126" s="42" t="e">
        <f>LOOKUP($C126,{1,3.01,10.01},{"Топ 1","Топ 3-5","Топ 7-10"})</f>
        <v>#N/A</v>
      </c>
      <c r="F126" s="2">
        <v>21</v>
      </c>
      <c r="G126" s="4">
        <f t="shared" si="2"/>
        <v>4.2</v>
      </c>
      <c r="H126" s="4">
        <f t="shared" si="3"/>
        <v>0.21</v>
      </c>
      <c r="I126" s="45" t="str">
        <f>LOOKUP($F126,{0,150,700},{"1,5-2 мес","2,5-3 мес","2,5-3,5 мес"})</f>
        <v>1,5-2 мес</v>
      </c>
    </row>
    <row r="127" spans="2:9">
      <c r="B127" t="s">
        <v>127</v>
      </c>
      <c r="C127" s="2" t="s">
        <v>14</v>
      </c>
      <c r="D127" s="42" t="e">
        <f>LOOKUP($C127,{1,3.01,10.01},{"Топ 1","Топ 3-5","Топ 7-10"})</f>
        <v>#N/A</v>
      </c>
      <c r="F127" s="2">
        <v>21</v>
      </c>
      <c r="G127" s="4">
        <f t="shared" si="2"/>
        <v>4.2</v>
      </c>
      <c r="H127" s="4">
        <f t="shared" si="3"/>
        <v>0.21</v>
      </c>
      <c r="I127" s="45" t="str">
        <f>LOOKUP($F127,{0,150,700},{"1,5-2 мес","2,5-3 мес","2,5-3,5 мес"})</f>
        <v>1,5-2 мес</v>
      </c>
    </row>
    <row r="128" spans="2:9">
      <c r="B128" t="s">
        <v>128</v>
      </c>
      <c r="C128" s="2" t="s">
        <v>14</v>
      </c>
      <c r="D128" s="42" t="e">
        <f>LOOKUP($C128,{1,3.01,10.01},{"Топ 1","Топ 3-5","Топ 7-10"})</f>
        <v>#N/A</v>
      </c>
      <c r="F128" s="2">
        <v>21</v>
      </c>
      <c r="G128" s="4">
        <f t="shared" si="2"/>
        <v>4.2</v>
      </c>
      <c r="H128" s="4">
        <f t="shared" si="3"/>
        <v>0.21</v>
      </c>
      <c r="I128" s="45" t="str">
        <f>LOOKUP($F128,{0,150,700},{"1,5-2 мес","2,5-3 мес","2,5-3,5 мес"})</f>
        <v>1,5-2 мес</v>
      </c>
    </row>
    <row r="129" spans="2:9">
      <c r="B129" t="s">
        <v>129</v>
      </c>
      <c r="C129" s="2" t="s">
        <v>14</v>
      </c>
      <c r="D129" s="42" t="e">
        <f>LOOKUP($C129,{1,3.01,10.01},{"Топ 1","Топ 3-5","Топ 7-10"})</f>
        <v>#N/A</v>
      </c>
      <c r="F129" s="2">
        <v>21</v>
      </c>
      <c r="G129" s="4">
        <f t="shared" si="2"/>
        <v>4.2</v>
      </c>
      <c r="H129" s="4">
        <f t="shared" si="3"/>
        <v>0.21</v>
      </c>
      <c r="I129" s="45" t="str">
        <f>LOOKUP($F129,{0,150,700},{"1,5-2 мес","2,5-3 мес","2,5-3,5 мес"})</f>
        <v>1,5-2 мес</v>
      </c>
    </row>
    <row r="130" spans="2:9">
      <c r="B130" t="s">
        <v>130</v>
      </c>
      <c r="C130" s="2" t="s">
        <v>14</v>
      </c>
      <c r="D130" s="42" t="e">
        <f>LOOKUP($C130,{1,3.01,10.01},{"Топ 1","Топ 3-5","Топ 7-10"})</f>
        <v>#N/A</v>
      </c>
      <c r="F130" s="2">
        <v>20</v>
      </c>
      <c r="G130" s="4">
        <f t="shared" si="2"/>
        <v>4</v>
      </c>
      <c r="H130" s="4">
        <f t="shared" si="3"/>
        <v>0.2</v>
      </c>
      <c r="I130" s="45" t="str">
        <f>LOOKUP($F130,{0,150,700},{"1,5-2 мес","2,5-3 мес","2,5-3,5 мес"})</f>
        <v>1,5-2 мес</v>
      </c>
    </row>
    <row r="131" spans="2:9">
      <c r="B131" t="s">
        <v>131</v>
      </c>
      <c r="C131" s="2">
        <v>44</v>
      </c>
      <c r="D131" s="42" t="str">
        <f>LOOKUP($C131,{1,3.01,10.01},{"Топ 1","Топ 3-5","Топ 7-10"})</f>
        <v>Топ 7-10</v>
      </c>
      <c r="F131" s="2">
        <v>20</v>
      </c>
      <c r="G131" s="4">
        <f t="shared" si="2"/>
        <v>4</v>
      </c>
      <c r="H131" s="4">
        <f t="shared" si="3"/>
        <v>0.2</v>
      </c>
      <c r="I131" s="45" t="str">
        <f>LOOKUP($F131,{0,150,700},{"1,5-2 мес","2,5-3 мес","2,5-3,5 мес"})</f>
        <v>1,5-2 мес</v>
      </c>
    </row>
    <row r="132" spans="2:9">
      <c r="B132" t="s">
        <v>132</v>
      </c>
      <c r="C132" s="2" t="s">
        <v>14</v>
      </c>
      <c r="D132" s="42" t="e">
        <f>LOOKUP($C132,{1,3.01,10.01},{"Топ 1","Топ 3-5","Топ 7-10"})</f>
        <v>#N/A</v>
      </c>
      <c r="F132" s="2">
        <v>20</v>
      </c>
      <c r="G132" s="4">
        <f t="shared" si="2"/>
        <v>4</v>
      </c>
      <c r="H132" s="4">
        <f t="shared" si="3"/>
        <v>0.2</v>
      </c>
      <c r="I132" s="45" t="str">
        <f>LOOKUP($F132,{0,150,700},{"1,5-2 мес","2,5-3 мес","2,5-3,5 мес"})</f>
        <v>1,5-2 мес</v>
      </c>
    </row>
    <row r="133" spans="2:9">
      <c r="B133" t="s">
        <v>133</v>
      </c>
      <c r="C133" s="2" t="s">
        <v>14</v>
      </c>
      <c r="D133" s="42" t="e">
        <f>LOOKUP($C133,{1,3.01,10.01},{"Топ 1","Топ 3-5","Топ 7-10"})</f>
        <v>#N/A</v>
      </c>
      <c r="F133" s="2">
        <v>20</v>
      </c>
      <c r="G133" s="4">
        <f t="shared" si="2"/>
        <v>4</v>
      </c>
      <c r="H133" s="4">
        <f t="shared" si="3"/>
        <v>0.2</v>
      </c>
      <c r="I133" s="45" t="str">
        <f>LOOKUP($F133,{0,150,700},{"1,5-2 мес","2,5-3 мес","2,5-3,5 мес"})</f>
        <v>1,5-2 мес</v>
      </c>
    </row>
    <row r="134" spans="2:9">
      <c r="B134" t="s">
        <v>134</v>
      </c>
      <c r="C134" s="2" t="s">
        <v>14</v>
      </c>
      <c r="D134" s="42" t="e">
        <f>LOOKUP($C134,{1,3.01,10.01},{"Топ 1","Топ 3-5","Топ 7-10"})</f>
        <v>#N/A</v>
      </c>
      <c r="F134" s="2">
        <v>20</v>
      </c>
      <c r="G134" s="4">
        <f t="shared" si="2"/>
        <v>4</v>
      </c>
      <c r="H134" s="4">
        <f t="shared" si="3"/>
        <v>0.2</v>
      </c>
      <c r="I134" s="45" t="str">
        <f>LOOKUP($F134,{0,150,700},{"1,5-2 мес","2,5-3 мес","2,5-3,5 мес"})</f>
        <v>1,5-2 мес</v>
      </c>
    </row>
  </sheetData>
  <mergeCells count="7">
    <mergeCell ref="H3:I3"/>
    <mergeCell ref="H4:I4"/>
    <mergeCell ref="H5:I5"/>
    <mergeCell ref="B6:I6"/>
    <mergeCell ref="B10:I10"/>
    <mergeCell ref="B1:I2"/>
    <mergeCell ref="B3:E5"/>
  </mergeCells>
  <pageMargins left="0.75" right="0.75" top="1" bottom="1" header="0.509027777777778" footer="0.509027777777778"/>
  <pageSetup paperSize="9" orientation="landscape" horizontalDpi="30066" verticalDpi="26478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TrafficSummary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Ракитин И.О.</dc:creator>
  <cp:lastModifiedBy>Пользователь Windows</cp:lastModifiedBy>
  <cp:revision>1</cp:revision>
  <dcterms:created xsi:type="dcterms:W3CDTF">2016-12-02T08:10:00Z</dcterms:created>
  <dcterms:modified xsi:type="dcterms:W3CDTF">2017-02-20T13:45:46Z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1049-10.1.0.5552</vt:lpwstr>
  </property>
</Properties>
</file>