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22995" windowHeight="10050" activeTab="0"/>
  </bookViews>
  <sheets>
    <sheet name="Накладные" sheetId="1" r:id="rId1"/>
    <sheet name="Сверка" sheetId="2" r:id="rId2"/>
    <sheet name="Пример" sheetId="3" r:id="rId3"/>
    <sheet name="Для печати" sheetId="4" r:id="rId4"/>
    <sheet name="Печать" sheetId="5" r:id="rId5"/>
  </sheets>
  <externalReferences>
    <externalReference r:id="rId8"/>
  </externalReferences>
  <definedNames>
    <definedName name="_xlnm._FilterDatabase" localSheetId="0" hidden="1">'Накладные'!$A$3:$R$32</definedName>
  </definedNames>
  <calcPr fullCalcOnLoad="1"/>
</workbook>
</file>

<file path=xl/sharedStrings.xml><?xml version="1.0" encoding="utf-8"?>
<sst xmlns="http://schemas.openxmlformats.org/spreadsheetml/2006/main" count="285" uniqueCount="127">
  <si>
    <t>$</t>
  </si>
  <si>
    <t>М</t>
  </si>
  <si>
    <t>Курс</t>
  </si>
  <si>
    <t xml:space="preserve">      </t>
  </si>
  <si>
    <t>Остаток</t>
  </si>
  <si>
    <t xml:space="preserve">           </t>
  </si>
  <si>
    <t>Дата</t>
  </si>
  <si>
    <t>Наименование</t>
  </si>
  <si>
    <t>Ед.изм</t>
  </si>
  <si>
    <t>Кол-во</t>
  </si>
  <si>
    <t>Цена</t>
  </si>
  <si>
    <t>Склад</t>
  </si>
  <si>
    <t>Литера</t>
  </si>
  <si>
    <t>Цех</t>
  </si>
  <si>
    <t>Приход</t>
  </si>
  <si>
    <t>Расход</t>
  </si>
  <si>
    <t>AZM</t>
  </si>
  <si>
    <t xml:space="preserve">                Долг</t>
  </si>
  <si>
    <t>Примечание</t>
  </si>
  <si>
    <t>Sərmayə</t>
  </si>
  <si>
    <t>KM</t>
  </si>
  <si>
    <t>Şüşə 8 mm (radaj,polir.,temp.)</t>
  </si>
  <si>
    <t>m2</t>
  </si>
  <si>
    <t>Tinlərin sınması</t>
  </si>
  <si>
    <t>əd</t>
  </si>
  <si>
    <t>Şüşə 10 mm (radaj,polir.,temp.)</t>
  </si>
  <si>
    <t>Tabletka (lazer) Ф50</t>
  </si>
  <si>
    <t>Tabletka (lazer) Ф20</t>
  </si>
  <si>
    <t>KM/MT (noyabr 2012)</t>
  </si>
  <si>
    <t>D&amp;S (noyabr 2012)</t>
  </si>
  <si>
    <t>Şüşə 8 mm</t>
  </si>
  <si>
    <t>Rodaj-polirovka</t>
  </si>
  <si>
    <t>m</t>
  </si>
  <si>
    <t>Şüşələr (S/M "Nant")</t>
  </si>
  <si>
    <t>komp</t>
  </si>
  <si>
    <t>Şüşələr stend "Super market" üçün</t>
  </si>
  <si>
    <t>KM/MB (noyabr 2012)</t>
  </si>
  <si>
    <t>KM/R (noyabr 2012)</t>
  </si>
  <si>
    <t>KM/Ş (noyabr 2012)</t>
  </si>
  <si>
    <t>Sərmayə (reklam sexindən)</t>
  </si>
  <si>
    <t>Boru Ф13mm</t>
  </si>
  <si>
    <t>Şüşələr (S/M "Ulduz")</t>
  </si>
  <si>
    <t>KM/Ş (dekabr 2012)</t>
  </si>
  <si>
    <t>KM/MB (deabr 2012)</t>
  </si>
  <si>
    <t>KM/R (dekabr 2012)</t>
  </si>
  <si>
    <t>Şüşələr "Piramida" (280AZN)</t>
  </si>
  <si>
    <t>D&amp;S (dekabr 2012)</t>
  </si>
  <si>
    <t>D&amp;S (yanvar 2013)(hissə)</t>
  </si>
  <si>
    <t>KM/MT (yanvar 2013)</t>
  </si>
  <si>
    <t>KM/MB (yanvar 2013)</t>
  </si>
  <si>
    <t>KM/R (yanvar 2013)</t>
  </si>
  <si>
    <t>Примеч.</t>
  </si>
  <si>
    <t>Остат.кассы (журнал)</t>
  </si>
  <si>
    <t>Банк</t>
  </si>
  <si>
    <t>НАМ    ДОЛЖНЫ</t>
  </si>
  <si>
    <t>Конструктор</t>
  </si>
  <si>
    <t>Эльдар</t>
  </si>
  <si>
    <t>Эйваз</t>
  </si>
  <si>
    <t>Гамлет</t>
  </si>
  <si>
    <t>PULVER 4266$</t>
  </si>
  <si>
    <t>Наконечн. KEMPİ</t>
  </si>
  <si>
    <t>Катанка (1,07)</t>
  </si>
  <si>
    <t>Катанка (1,17)</t>
  </si>
  <si>
    <t>(НДС)</t>
  </si>
  <si>
    <t>МЕТАК</t>
  </si>
  <si>
    <t>проф 3600м Х 0,85=3060 м</t>
  </si>
  <si>
    <t>МАРС-А</t>
  </si>
  <si>
    <t>Эсмира</t>
  </si>
  <si>
    <t>Рафик</t>
  </si>
  <si>
    <t>ЧИП Мимаки</t>
  </si>
  <si>
    <t>Фрез Ф3</t>
  </si>
  <si>
    <t>spiral fen ücçün</t>
  </si>
  <si>
    <t>Сумма</t>
  </si>
  <si>
    <t>МЫ    ДОЛЖНЫ</t>
  </si>
  <si>
    <t>EMBAWOOD</t>
  </si>
  <si>
    <t>ƏHMƏDOVA</t>
  </si>
  <si>
    <t>GLASS HAUS</t>
  </si>
  <si>
    <t>ROLAND</t>
  </si>
  <si>
    <t>1580м Х 1,06=1675м</t>
  </si>
  <si>
    <t>Стикер</t>
  </si>
  <si>
    <t>Разница</t>
  </si>
  <si>
    <t>Ед.  изм</t>
  </si>
  <si>
    <t>Прих.</t>
  </si>
  <si>
    <t>Расх.</t>
  </si>
  <si>
    <t>Остат.кассы цеха</t>
  </si>
  <si>
    <t xml:space="preserve">Остат. Объедин. кассы </t>
  </si>
  <si>
    <t>Faktura № 323 30.01.17</t>
  </si>
  <si>
    <t>Mişarın itilənməsi (böyük)</t>
  </si>
  <si>
    <t>рм</t>
  </si>
  <si>
    <t>MB</t>
  </si>
  <si>
    <t>Mişarın itilənməsi (balaca)</t>
  </si>
  <si>
    <t>DS/KM 28915</t>
  </si>
  <si>
    <t>с</t>
  </si>
  <si>
    <t>Kontur Bəhrəm-2</t>
  </si>
  <si>
    <t>пр</t>
  </si>
  <si>
    <t>SV</t>
  </si>
  <si>
    <t>Dayanacaq</t>
  </si>
  <si>
    <t>D&amp;S dek 2016 KM</t>
  </si>
  <si>
    <t>в</t>
  </si>
  <si>
    <t xml:space="preserve">D&amp;S dek 2016 Ş </t>
  </si>
  <si>
    <t>Ş</t>
  </si>
  <si>
    <t>D&amp;S dek 2016 MB</t>
  </si>
  <si>
    <t>D&amp;S dek 2016 R</t>
  </si>
  <si>
    <t>R</t>
  </si>
  <si>
    <t>D&amp;S dek 2016 SV</t>
  </si>
  <si>
    <t>Faktura № 324 01.02.17</t>
  </si>
  <si>
    <t>Rafaelə press detalların düzəldilməsi</t>
  </si>
  <si>
    <t>MT</t>
  </si>
  <si>
    <t>Rafaelə profil əyən üçün mil düzəldilməsi</t>
  </si>
  <si>
    <t>Sərdara uc kəsən motorun sarılması</t>
  </si>
  <si>
    <t>Yanacaq malyarka üçün</t>
  </si>
  <si>
    <t>Lezviya bıçaq üçün</t>
  </si>
  <si>
    <t>Şəffaf şlanq</t>
  </si>
  <si>
    <t>Lampa ekonom</t>
  </si>
  <si>
    <t>Şurup 50mm (qara)</t>
  </si>
  <si>
    <t>Əlcək nazik</t>
  </si>
  <si>
    <t>Kromka</t>
  </si>
  <si>
    <t xml:space="preserve">Silikon isti </t>
  </si>
  <si>
    <t>Əlcək qalın</t>
  </si>
  <si>
    <t>Fəhlə</t>
  </si>
  <si>
    <t>Şurup Ø75mm (qara)</t>
  </si>
  <si>
    <t>Faktura № 325 01.02.17</t>
  </si>
  <si>
    <t>CO2</t>
  </si>
  <si>
    <t>balon</t>
  </si>
  <si>
    <t>Antifriz (Ford)</t>
  </si>
  <si>
    <t>l</t>
  </si>
  <si>
    <t>Тест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</si>
</sst>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;@"/>
    <numFmt numFmtId="166" formatCode="0.0"/>
    <numFmt numFmtId="167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Palatino Linotype"/>
      <family val="1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sz val="10"/>
      <color indexed="2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C0C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19" fillId="0" borderId="10" xfId="42" applyNumberFormat="1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>
      <alignment/>
    </xf>
    <xf numFmtId="2" fontId="19" fillId="0" borderId="11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49" fontId="19" fillId="0" borderId="14" xfId="0" applyNumberFormat="1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0" fillId="0" borderId="13" xfId="42" applyNumberFormat="1" applyFont="1" applyFill="1" applyBorder="1" applyAlignment="1" applyProtection="1">
      <alignment horizontal="center"/>
      <protection/>
    </xf>
    <xf numFmtId="14" fontId="46" fillId="33" borderId="15" xfId="0" applyNumberFormat="1" applyFont="1" applyFill="1" applyBorder="1" applyAlignment="1">
      <alignment/>
    </xf>
    <xf numFmtId="49" fontId="46" fillId="33" borderId="16" xfId="0" applyNumberFormat="1" applyFont="1" applyFill="1" applyBorder="1" applyAlignment="1">
      <alignment/>
    </xf>
    <xf numFmtId="0" fontId="18" fillId="33" borderId="17" xfId="0" applyFont="1" applyFill="1" applyBorder="1" applyAlignment="1">
      <alignment horizontal="center"/>
    </xf>
    <xf numFmtId="0" fontId="18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2" fontId="20" fillId="33" borderId="18" xfId="0" applyNumberFormat="1" applyFont="1" applyFill="1" applyBorder="1" applyAlignment="1">
      <alignment horizontal="center"/>
    </xf>
    <xf numFmtId="2" fontId="20" fillId="33" borderId="16" xfId="0" applyNumberFormat="1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6" xfId="0" applyFont="1" applyFill="1" applyBorder="1" applyAlignment="1">
      <alignment/>
    </xf>
    <xf numFmtId="14" fontId="21" fillId="33" borderId="19" xfId="0" applyNumberFormat="1" applyFont="1" applyFill="1" applyBorder="1" applyAlignment="1">
      <alignment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1" fillId="33" borderId="20" xfId="0" applyNumberFormat="1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/>
    </xf>
    <xf numFmtId="49" fontId="23" fillId="33" borderId="19" xfId="0" applyNumberFormat="1" applyFont="1" applyFill="1" applyBorder="1" applyAlignment="1">
      <alignment horizontal="center"/>
    </xf>
    <xf numFmtId="49" fontId="23" fillId="33" borderId="21" xfId="0" applyNumberFormat="1" applyFont="1" applyFill="1" applyBorder="1" applyAlignment="1">
      <alignment horizontal="center"/>
    </xf>
    <xf numFmtId="2" fontId="23" fillId="33" borderId="22" xfId="0" applyNumberFormat="1" applyFont="1" applyFill="1" applyBorder="1" applyAlignment="1">
      <alignment horizontal="center"/>
    </xf>
    <xf numFmtId="2" fontId="23" fillId="33" borderId="21" xfId="0" applyNumberFormat="1" applyFont="1" applyFill="1" applyBorder="1" applyAlignment="1">
      <alignment horizontal="center"/>
    </xf>
    <xf numFmtId="49" fontId="21" fillId="33" borderId="19" xfId="0" applyNumberFormat="1" applyFont="1" applyFill="1" applyBorder="1" applyAlignment="1">
      <alignment horizontal="center"/>
    </xf>
    <xf numFmtId="49" fontId="21" fillId="33" borderId="21" xfId="0" applyNumberFormat="1" applyFont="1" applyFill="1" applyBorder="1" applyAlignment="1">
      <alignment horizontal="center"/>
    </xf>
    <xf numFmtId="0" fontId="19" fillId="0" borderId="11" xfId="42" applyNumberFormat="1" applyFont="1" applyFill="1" applyBorder="1" applyAlignment="1" applyProtection="1">
      <alignment/>
      <protection/>
    </xf>
    <xf numFmtId="0" fontId="19" fillId="0" borderId="21" xfId="42" applyNumberFormat="1" applyFont="1" applyFill="1" applyBorder="1" applyAlignment="1" applyProtection="1">
      <alignment horizontal="center"/>
      <protection/>
    </xf>
    <xf numFmtId="49" fontId="19" fillId="0" borderId="21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14" fontId="19" fillId="0" borderId="13" xfId="0" applyNumberFormat="1" applyFont="1" applyFill="1" applyBorder="1" applyAlignment="1">
      <alignment/>
    </xf>
    <xf numFmtId="14" fontId="19" fillId="0" borderId="10" xfId="42" applyNumberFormat="1" applyFont="1" applyFill="1" applyBorder="1" applyAlignment="1" applyProtection="1">
      <alignment/>
      <protection/>
    </xf>
    <xf numFmtId="1" fontId="19" fillId="0" borderId="13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7" fillId="0" borderId="13" xfId="42" applyNumberFormat="1" applyFont="1" applyFill="1" applyBorder="1" applyAlignment="1" applyProtection="1">
      <alignment horizontal="center"/>
      <protection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" fontId="27" fillId="0" borderId="26" xfId="0" applyNumberFormat="1" applyFont="1" applyFill="1" applyBorder="1" applyAlignment="1">
      <alignment/>
    </xf>
    <xf numFmtId="16" fontId="27" fillId="0" borderId="27" xfId="0" applyNumberFormat="1" applyFont="1" applyFill="1" applyBorder="1" applyAlignment="1">
      <alignment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8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/>
    </xf>
    <xf numFmtId="0" fontId="28" fillId="0" borderId="33" xfId="0" applyFont="1" applyFill="1" applyBorder="1" applyAlignment="1">
      <alignment/>
    </xf>
    <xf numFmtId="0" fontId="28" fillId="0" borderId="34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textRotation="90"/>
    </xf>
    <xf numFmtId="0" fontId="28" fillId="34" borderId="36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34" borderId="37" xfId="0" applyFont="1" applyFill="1" applyBorder="1" applyAlignment="1">
      <alignment horizontal="left" vertical="center"/>
    </xf>
    <xf numFmtId="0" fontId="27" fillId="34" borderId="35" xfId="0" applyFont="1" applyFill="1" applyBorder="1" applyAlignment="1">
      <alignment/>
    </xf>
    <xf numFmtId="0" fontId="28" fillId="34" borderId="37" xfId="0" applyFont="1" applyFill="1" applyBorder="1" applyAlignment="1">
      <alignment horizontal="left"/>
    </xf>
    <xf numFmtId="0" fontId="27" fillId="34" borderId="38" xfId="0" applyFont="1" applyFill="1" applyBorder="1" applyAlignment="1">
      <alignment/>
    </xf>
    <xf numFmtId="0" fontId="28" fillId="34" borderId="39" xfId="0" applyFont="1" applyFill="1" applyBorder="1" applyAlignment="1">
      <alignment horizontal="left"/>
    </xf>
    <xf numFmtId="0" fontId="28" fillId="0" borderId="16" xfId="0" applyFont="1" applyFill="1" applyBorder="1" applyAlignment="1">
      <alignment/>
    </xf>
    <xf numFmtId="0" fontId="27" fillId="35" borderId="23" xfId="0" applyFont="1" applyFill="1" applyBorder="1" applyAlignment="1">
      <alignment/>
    </xf>
    <xf numFmtId="0" fontId="27" fillId="0" borderId="34" xfId="0" applyFont="1" applyFill="1" applyBorder="1" applyAlignment="1">
      <alignment horizontal="center" vertical="center" textRotation="90"/>
    </xf>
    <xf numFmtId="0" fontId="28" fillId="35" borderId="40" xfId="0" applyFont="1" applyFill="1" applyBorder="1" applyAlignment="1">
      <alignment horizontal="left"/>
    </xf>
    <xf numFmtId="0" fontId="27" fillId="36" borderId="41" xfId="0" applyFont="1" applyFill="1" applyBorder="1" applyAlignment="1">
      <alignment/>
    </xf>
    <xf numFmtId="0" fontId="27" fillId="0" borderId="28" xfId="0" applyFont="1" applyFill="1" applyBorder="1" applyAlignment="1">
      <alignment horizontal="center" vertical="center" textRotation="90"/>
    </xf>
    <xf numFmtId="0" fontId="28" fillId="36" borderId="42" xfId="0" applyFont="1" applyFill="1" applyBorder="1" applyAlignment="1">
      <alignment horizontal="left"/>
    </xf>
    <xf numFmtId="0" fontId="28" fillId="0" borderId="43" xfId="0" applyFont="1" applyFill="1" applyBorder="1" applyAlignment="1">
      <alignment/>
    </xf>
    <xf numFmtId="0" fontId="28" fillId="0" borderId="44" xfId="0" applyFont="1" applyFill="1" applyBorder="1" applyAlignment="1">
      <alignment/>
    </xf>
    <xf numFmtId="0" fontId="27" fillId="36" borderId="45" xfId="0" applyFont="1" applyFill="1" applyBorder="1" applyAlignment="1">
      <alignment/>
    </xf>
    <xf numFmtId="0" fontId="28" fillId="36" borderId="37" xfId="0" applyFont="1" applyFill="1" applyBorder="1" applyAlignment="1">
      <alignment horizontal="left"/>
    </xf>
    <xf numFmtId="0" fontId="28" fillId="0" borderId="11" xfId="0" applyFont="1" applyFill="1" applyBorder="1" applyAlignment="1">
      <alignment/>
    </xf>
    <xf numFmtId="0" fontId="27" fillId="36" borderId="38" xfId="0" applyFont="1" applyFill="1" applyBorder="1" applyAlignment="1">
      <alignment/>
    </xf>
    <xf numFmtId="0" fontId="28" fillId="36" borderId="40" xfId="0" applyFont="1" applyFill="1" applyBorder="1" applyAlignment="1">
      <alignment horizontal="left"/>
    </xf>
    <xf numFmtId="0" fontId="27" fillId="37" borderId="23" xfId="0" applyFont="1" applyFill="1" applyBorder="1" applyAlignment="1">
      <alignment/>
    </xf>
    <xf numFmtId="0" fontId="28" fillId="37" borderId="25" xfId="0" applyFont="1" applyFill="1" applyBorder="1" applyAlignment="1">
      <alignment horizontal="left"/>
    </xf>
    <xf numFmtId="0" fontId="28" fillId="0" borderId="46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8" fillId="0" borderId="29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8" fillId="0" borderId="25" xfId="0" applyFont="1" applyFill="1" applyBorder="1" applyAlignment="1">
      <alignment horizontal="left"/>
    </xf>
    <xf numFmtId="0" fontId="19" fillId="0" borderId="44" xfId="42" applyNumberFormat="1" applyFont="1" applyFill="1" applyBorder="1" applyAlignment="1" applyProtection="1">
      <alignment horizontal="center"/>
      <protection/>
    </xf>
    <xf numFmtId="0" fontId="19" fillId="0" borderId="13" xfId="42" applyNumberFormat="1" applyFont="1" applyFill="1" applyBorder="1" applyAlignment="1" applyProtection="1">
      <alignment horizontal="center"/>
      <protection/>
    </xf>
    <xf numFmtId="14" fontId="21" fillId="38" borderId="17" xfId="0" applyNumberFormat="1" applyFont="1" applyFill="1" applyBorder="1" applyAlignment="1">
      <alignment horizontal="center" vertical="center"/>
    </xf>
    <xf numFmtId="49" fontId="22" fillId="38" borderId="17" xfId="0" applyNumberFormat="1" applyFont="1" applyFill="1" applyBorder="1" applyAlignment="1">
      <alignment horizontal="center" vertical="center"/>
    </xf>
    <xf numFmtId="49" fontId="21" fillId="38" borderId="17" xfId="0" applyNumberFormat="1" applyFont="1" applyFill="1" applyBorder="1" applyAlignment="1">
      <alignment horizontal="center" vertical="center" wrapText="1"/>
    </xf>
    <xf numFmtId="49" fontId="21" fillId="38" borderId="17" xfId="0" applyNumberFormat="1" applyFont="1" applyFill="1" applyBorder="1" applyAlignment="1">
      <alignment horizontal="center" vertical="center"/>
    </xf>
    <xf numFmtId="49" fontId="23" fillId="38" borderId="17" xfId="0" applyNumberFormat="1" applyFont="1" applyFill="1" applyBorder="1" applyAlignment="1">
      <alignment horizontal="center" vertical="center"/>
    </xf>
    <xf numFmtId="2" fontId="23" fillId="38" borderId="17" xfId="0" applyNumberFormat="1" applyFont="1" applyFill="1" applyBorder="1" applyAlignment="1">
      <alignment horizontal="center" vertical="center" wrapText="1"/>
    </xf>
    <xf numFmtId="2" fontId="23" fillId="38" borderId="13" xfId="0" applyNumberFormat="1" applyFont="1" applyFill="1" applyBorder="1" applyAlignment="1">
      <alignment horizontal="center" vertical="center" wrapText="1"/>
    </xf>
    <xf numFmtId="16" fontId="0" fillId="0" borderId="27" xfId="0" applyNumberFormat="1" applyBorder="1" applyAlignment="1">
      <alignment horizontal="center" vertical="center"/>
    </xf>
    <xf numFmtId="165" fontId="19" fillId="0" borderId="14" xfId="0" applyNumberFormat="1" applyFont="1" applyBorder="1" applyAlignment="1">
      <alignment/>
    </xf>
    <xf numFmtId="0" fontId="0" fillId="0" borderId="47" xfId="0" applyBorder="1" applyAlignment="1">
      <alignment/>
    </xf>
    <xf numFmtId="0" fontId="19" fillId="0" borderId="44" xfId="0" applyFont="1" applyBorder="1" applyAlignment="1">
      <alignment/>
    </xf>
    <xf numFmtId="0" fontId="19" fillId="0" borderId="44" xfId="42" applyNumberFormat="1" applyFont="1" applyBorder="1" applyAlignment="1" applyProtection="1">
      <alignment horizontal="center"/>
      <protection/>
    </xf>
    <xf numFmtId="0" fontId="19" fillId="0" borderId="4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>
      <alignment/>
    </xf>
    <xf numFmtId="0" fontId="19" fillId="0" borderId="13" xfId="42" applyNumberFormat="1" applyFont="1" applyBorder="1" applyAlignment="1" applyProtection="1">
      <alignment horizontal="center"/>
      <protection/>
    </xf>
    <xf numFmtId="0" fontId="19" fillId="0" borderId="50" xfId="0" applyFont="1" applyBorder="1" applyAlignment="1">
      <alignment/>
    </xf>
    <xf numFmtId="0" fontId="28" fillId="0" borderId="51" xfId="0" applyFont="1" applyBorder="1" applyAlignment="1">
      <alignment horizontal="center"/>
    </xf>
    <xf numFmtId="0" fontId="27" fillId="0" borderId="30" xfId="0" applyFont="1" applyBorder="1" applyAlignment="1">
      <alignment horizontal="center" vertical="center" textRotation="90"/>
    </xf>
    <xf numFmtId="0" fontId="28" fillId="7" borderId="36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 textRotation="90"/>
    </xf>
    <xf numFmtId="0" fontId="28" fillId="7" borderId="37" xfId="0" applyFont="1" applyFill="1" applyBorder="1" applyAlignment="1">
      <alignment horizontal="left" vertical="center"/>
    </xf>
    <xf numFmtId="0" fontId="0" fillId="0" borderId="52" xfId="0" applyBorder="1" applyAlignment="1">
      <alignment/>
    </xf>
    <xf numFmtId="0" fontId="0" fillId="0" borderId="53" xfId="42" applyNumberFormat="1" applyFont="1" applyFill="1" applyBorder="1" applyAlignment="1" applyProtection="1">
      <alignment horizontal="center"/>
      <protection/>
    </xf>
    <xf numFmtId="0" fontId="19" fillId="0" borderId="53" xfId="0" applyFont="1" applyBorder="1" applyAlignment="1">
      <alignment/>
    </xf>
    <xf numFmtId="0" fontId="19" fillId="0" borderId="53" xfId="42" applyNumberFormat="1" applyFont="1" applyBorder="1" applyAlignment="1" applyProtection="1">
      <alignment horizontal="center"/>
      <protection/>
    </xf>
    <xf numFmtId="0" fontId="19" fillId="0" borderId="54" xfId="0" applyFont="1" applyBorder="1" applyAlignment="1">
      <alignment/>
    </xf>
    <xf numFmtId="0" fontId="27" fillId="0" borderId="49" xfId="0" applyFont="1" applyBorder="1" applyAlignment="1">
      <alignment/>
    </xf>
    <xf numFmtId="0" fontId="28" fillId="7" borderId="37" xfId="0" applyFont="1" applyFill="1" applyBorder="1" applyAlignment="1">
      <alignment horizontal="left"/>
    </xf>
    <xf numFmtId="0" fontId="28" fillId="7" borderId="39" xfId="0" applyFont="1" applyFill="1" applyBorder="1" applyAlignment="1">
      <alignment horizontal="left"/>
    </xf>
    <xf numFmtId="0" fontId="0" fillId="0" borderId="34" xfId="0" applyBorder="1" applyAlignment="1">
      <alignment horizontal="center" vertical="center" textRotation="90"/>
    </xf>
    <xf numFmtId="0" fontId="28" fillId="19" borderId="40" xfId="0" applyFont="1" applyFill="1" applyBorder="1" applyAlignment="1">
      <alignment horizontal="left"/>
    </xf>
    <xf numFmtId="0" fontId="27" fillId="0" borderId="28" xfId="0" applyFont="1" applyBorder="1" applyAlignment="1">
      <alignment horizontal="center" vertical="center" textRotation="90"/>
    </xf>
    <xf numFmtId="0" fontId="28" fillId="39" borderId="42" xfId="0" applyFont="1" applyFill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28" fillId="39" borderId="37" xfId="0" applyFont="1" applyFill="1" applyBorder="1" applyAlignment="1">
      <alignment horizontal="left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8" fillId="39" borderId="40" xfId="0" applyFont="1" applyFill="1" applyBorder="1" applyAlignment="1">
      <alignment horizontal="left"/>
    </xf>
    <xf numFmtId="0" fontId="0" fillId="0" borderId="44" xfId="42" applyNumberFormat="1" applyFont="1" applyFill="1" applyBorder="1" applyAlignment="1" applyProtection="1">
      <alignment horizontal="center"/>
      <protection/>
    </xf>
    <xf numFmtId="0" fontId="28" fillId="14" borderId="25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0" fontId="28" fillId="0" borderId="29" xfId="0" applyFont="1" applyBorder="1" applyAlignment="1">
      <alignment horizontal="left"/>
    </xf>
    <xf numFmtId="0" fontId="28" fillId="0" borderId="46" xfId="0" applyFont="1" applyBorder="1" applyAlignment="1">
      <alignment horizontal="center"/>
    </xf>
    <xf numFmtId="0" fontId="28" fillId="0" borderId="25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165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28" fillId="0" borderId="2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7"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/>
        <i val="0"/>
        <color rgb="FFFF0000"/>
      </font>
    </dxf>
    <dxf>
      <font>
        <color rgb="FFFFFFFF"/>
      </font>
    </dxf>
    <dxf>
      <font>
        <color rgb="FFFFFFFF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0\l\&#1054;&#1073;&#1097;&#1080;&#1077;%20&#1076;&#1086;&#1082;&#1091;&#1084;&#1077;&#1085;&#1090;&#1099;\Xanlar\&#1055;&#1088;&#1086;&#1075;&#1088;&#1072;&#1084;&#1084;&#1085;&#1099;&#1077;%20&#1085;&#1072;&#1073;&#1088;&#1086;&#1089;&#1082;&#1080;\&#1050;&#1086;&#1087;&#1080;&#1103;%20&#1050;&#1072;&#1089;&#1089;&#1072;%20(&#220;mumi)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сса"/>
      <sheetName val="Сверка"/>
      <sheetName val="Печать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S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10.140625" style="0" bestFit="1" customWidth="1"/>
    <col min="2" max="2" width="30.8515625" style="0" bestFit="1" customWidth="1"/>
    <col min="3" max="3" width="6.28125" style="0" customWidth="1"/>
    <col min="4" max="4" width="4.421875" style="0" customWidth="1"/>
    <col min="5" max="5" width="6.140625" style="0" customWidth="1"/>
    <col min="6" max="6" width="8.00390625" style="0" hidden="1" customWidth="1"/>
    <col min="7" max="7" width="5.28125" style="0" customWidth="1"/>
    <col min="8" max="8" width="5.7109375" style="0" customWidth="1"/>
    <col min="9" max="9" width="6.00390625" style="0" customWidth="1"/>
    <col min="10" max="10" width="5.57421875" style="0" customWidth="1"/>
    <col min="11" max="12" width="0" style="0" hidden="1" customWidth="1"/>
    <col min="13" max="13" width="7.57421875" style="0" customWidth="1"/>
    <col min="14" max="15" width="0" style="0" hidden="1" customWidth="1"/>
    <col min="17" max="17" width="0" style="0" hidden="1" customWidth="1"/>
    <col min="19" max="19" width="13.00390625" style="0" hidden="1" customWidth="1"/>
  </cols>
  <sheetData>
    <row r="2" spans="1:19" ht="15">
      <c r="A2" s="11" t="s">
        <v>0</v>
      </c>
      <c r="B2" s="12" t="s">
        <v>1</v>
      </c>
      <c r="C2" s="13"/>
      <c r="D2" s="14"/>
      <c r="E2" s="14"/>
      <c r="F2" s="13"/>
      <c r="G2" s="15"/>
      <c r="H2" s="15"/>
      <c r="I2" s="13" t="s">
        <v>2</v>
      </c>
      <c r="J2" s="16" t="s">
        <v>3</v>
      </c>
      <c r="K2" s="17"/>
      <c r="L2" s="18"/>
      <c r="M2" s="16"/>
      <c r="N2" s="17"/>
      <c r="O2" s="17"/>
      <c r="P2" s="19" t="s">
        <v>4</v>
      </c>
      <c r="Q2" s="20" t="s">
        <v>5</v>
      </c>
      <c r="R2" s="21"/>
      <c r="S2" s="22"/>
    </row>
    <row r="3" spans="1:19" ht="18">
      <c r="A3" s="23" t="s">
        <v>6</v>
      </c>
      <c r="B3" s="24" t="s">
        <v>7</v>
      </c>
      <c r="C3" s="25" t="s">
        <v>8</v>
      </c>
      <c r="D3" s="25" t="s">
        <v>9</v>
      </c>
      <c r="E3" s="25" t="s">
        <v>10</v>
      </c>
      <c r="F3" s="26" t="s">
        <v>11</v>
      </c>
      <c r="G3" s="27" t="s">
        <v>12</v>
      </c>
      <c r="H3" s="27" t="s">
        <v>13</v>
      </c>
      <c r="I3" s="27" t="s">
        <v>0</v>
      </c>
      <c r="J3" s="28" t="s">
        <v>14</v>
      </c>
      <c r="K3" s="29"/>
      <c r="L3" s="30"/>
      <c r="M3" s="28" t="s">
        <v>15</v>
      </c>
      <c r="N3" s="29"/>
      <c r="O3" s="29"/>
      <c r="P3" s="31" t="s">
        <v>16</v>
      </c>
      <c r="Q3" s="32" t="s">
        <v>17</v>
      </c>
      <c r="R3" s="33"/>
      <c r="S3" s="33" t="s">
        <v>18</v>
      </c>
    </row>
    <row r="4" spans="1:19" ht="15">
      <c r="A4" s="42">
        <v>42767</v>
      </c>
      <c r="B4" s="43"/>
      <c r="C4" s="1"/>
      <c r="D4" s="34"/>
      <c r="E4" s="2"/>
      <c r="F4" s="35"/>
      <c r="G4" s="36"/>
      <c r="H4" s="36"/>
      <c r="I4" s="37">
        <v>0.81</v>
      </c>
      <c r="J4" s="38"/>
      <c r="K4" s="44"/>
      <c r="L4" s="39">
        <v>0</v>
      </c>
      <c r="M4" s="38"/>
      <c r="N4" s="40"/>
      <c r="O4" s="39">
        <v>0</v>
      </c>
      <c r="P4" s="39">
        <v>0</v>
      </c>
      <c r="Q4" s="6"/>
      <c r="R4" s="45">
        <v>0</v>
      </c>
      <c r="S4" s="41"/>
    </row>
    <row r="5" spans="1:19" ht="15">
      <c r="A5" s="42">
        <v>42767</v>
      </c>
      <c r="B5" s="46" t="s">
        <v>19</v>
      </c>
      <c r="C5" s="47"/>
      <c r="D5" s="46"/>
      <c r="E5" s="46"/>
      <c r="F5" s="47"/>
      <c r="G5" s="47"/>
      <c r="H5" s="48" t="s">
        <v>20</v>
      </c>
      <c r="I5" s="37">
        <v>0.81</v>
      </c>
      <c r="J5" s="46">
        <v>3000</v>
      </c>
      <c r="K5" s="44"/>
      <c r="L5" s="39">
        <v>2430</v>
      </c>
      <c r="M5" s="46">
        <v>0</v>
      </c>
      <c r="N5" s="46"/>
      <c r="O5" s="39">
        <v>0</v>
      </c>
      <c r="P5" s="39">
        <v>3000</v>
      </c>
      <c r="Q5" s="46"/>
      <c r="R5" s="49">
        <v>3000</v>
      </c>
      <c r="S5" s="46"/>
    </row>
    <row r="6" spans="1:19" ht="15">
      <c r="A6" s="42">
        <v>42767</v>
      </c>
      <c r="B6" s="46" t="s">
        <v>21</v>
      </c>
      <c r="C6" s="50" t="s">
        <v>22</v>
      </c>
      <c r="D6" s="46">
        <v>9.38</v>
      </c>
      <c r="E6" s="46">
        <v>35</v>
      </c>
      <c r="F6" s="47"/>
      <c r="G6" s="47"/>
      <c r="H6" s="48" t="s">
        <v>20</v>
      </c>
      <c r="I6" s="37">
        <v>0.81</v>
      </c>
      <c r="J6" s="46"/>
      <c r="K6" s="44"/>
      <c r="L6" s="39">
        <v>0</v>
      </c>
      <c r="M6" s="46">
        <v>328.3</v>
      </c>
      <c r="N6" s="46"/>
      <c r="O6" s="39">
        <v>265.923</v>
      </c>
      <c r="P6" s="39">
        <v>2671.7</v>
      </c>
      <c r="Q6" s="46"/>
      <c r="R6" s="49">
        <v>2671.7</v>
      </c>
      <c r="S6" s="46"/>
    </row>
    <row r="7" spans="1:19" ht="15">
      <c r="A7" s="42">
        <v>42767</v>
      </c>
      <c r="B7" s="46" t="s">
        <v>23</v>
      </c>
      <c r="C7" s="47" t="s">
        <v>24</v>
      </c>
      <c r="D7" s="46">
        <v>336</v>
      </c>
      <c r="E7" s="46">
        <v>0.8</v>
      </c>
      <c r="F7" s="47"/>
      <c r="G7" s="47"/>
      <c r="H7" s="48" t="s">
        <v>20</v>
      </c>
      <c r="I7" s="37">
        <v>0.81</v>
      </c>
      <c r="J7" s="46"/>
      <c r="K7" s="44"/>
      <c r="L7" s="39">
        <v>0</v>
      </c>
      <c r="M7" s="46">
        <v>268.8</v>
      </c>
      <c r="N7" s="46"/>
      <c r="O7" s="39">
        <v>217.72800000000004</v>
      </c>
      <c r="P7" s="39">
        <v>2402.8999999999996</v>
      </c>
      <c r="Q7" s="46"/>
      <c r="R7" s="49">
        <v>2402.8999999999996</v>
      </c>
      <c r="S7" s="46"/>
    </row>
    <row r="8" spans="1:19" ht="15">
      <c r="A8" s="42">
        <v>42767</v>
      </c>
      <c r="B8" s="46" t="s">
        <v>25</v>
      </c>
      <c r="C8" s="50" t="s">
        <v>22</v>
      </c>
      <c r="D8" s="46">
        <v>7.68</v>
      </c>
      <c r="E8" s="46">
        <v>41</v>
      </c>
      <c r="F8" s="47"/>
      <c r="G8" s="47"/>
      <c r="H8" s="48" t="s">
        <v>20</v>
      </c>
      <c r="I8" s="37">
        <v>0.81</v>
      </c>
      <c r="J8" s="46"/>
      <c r="K8" s="44"/>
      <c r="L8" s="39">
        <v>0</v>
      </c>
      <c r="M8" s="46">
        <v>314.88</v>
      </c>
      <c r="N8" s="46"/>
      <c r="O8" s="39">
        <v>255.05280000000002</v>
      </c>
      <c r="P8" s="39">
        <v>2088.0199999999995</v>
      </c>
      <c r="Q8" s="46"/>
      <c r="R8" s="49">
        <v>2088.0199999999995</v>
      </c>
      <c r="S8" s="46"/>
    </row>
    <row r="9" spans="1:19" ht="15">
      <c r="A9" s="42">
        <v>42767</v>
      </c>
      <c r="B9" s="46" t="s">
        <v>23</v>
      </c>
      <c r="C9" s="47" t="s">
        <v>24</v>
      </c>
      <c r="D9" s="46">
        <v>64</v>
      </c>
      <c r="E9" s="46">
        <v>0.8</v>
      </c>
      <c r="F9" s="47"/>
      <c r="G9" s="47"/>
      <c r="H9" s="48" t="s">
        <v>20</v>
      </c>
      <c r="I9" s="37">
        <v>0.81</v>
      </c>
      <c r="J9" s="46"/>
      <c r="K9" s="44"/>
      <c r="L9" s="39">
        <v>0</v>
      </c>
      <c r="M9" s="46">
        <v>51.2</v>
      </c>
      <c r="N9" s="46"/>
      <c r="O9" s="39">
        <v>41.47200000000001</v>
      </c>
      <c r="P9" s="39">
        <v>2036.8199999999995</v>
      </c>
      <c r="Q9" s="46"/>
      <c r="R9" s="49">
        <v>2036.8199999999995</v>
      </c>
      <c r="S9" s="46"/>
    </row>
    <row r="10" spans="1:19" ht="15">
      <c r="A10" s="42">
        <v>42767</v>
      </c>
      <c r="B10" s="46" t="s">
        <v>26</v>
      </c>
      <c r="C10" s="47" t="s">
        <v>24</v>
      </c>
      <c r="D10" s="46">
        <v>120</v>
      </c>
      <c r="E10" s="46">
        <v>0.5</v>
      </c>
      <c r="F10" s="47"/>
      <c r="G10" s="47"/>
      <c r="H10" s="48" t="s">
        <v>20</v>
      </c>
      <c r="I10" s="37">
        <v>0.81</v>
      </c>
      <c r="J10" s="46"/>
      <c r="K10" s="44"/>
      <c r="L10" s="39">
        <v>0</v>
      </c>
      <c r="M10" s="46">
        <v>60</v>
      </c>
      <c r="N10" s="46"/>
      <c r="O10" s="39">
        <v>48.6</v>
      </c>
      <c r="P10" s="39">
        <v>1976.8199999999995</v>
      </c>
      <c r="Q10" s="46"/>
      <c r="R10" s="49">
        <v>1976.8199999999995</v>
      </c>
      <c r="S10" s="46"/>
    </row>
    <row r="11" spans="1:19" ht="15">
      <c r="A11" s="42">
        <v>42767</v>
      </c>
      <c r="B11" s="46" t="s">
        <v>27</v>
      </c>
      <c r="C11" s="47" t="s">
        <v>24</v>
      </c>
      <c r="D11" s="46">
        <v>350</v>
      </c>
      <c r="E11" s="46">
        <v>0.36</v>
      </c>
      <c r="F11" s="47"/>
      <c r="G11" s="47"/>
      <c r="H11" s="48" t="s">
        <v>20</v>
      </c>
      <c r="I11" s="37">
        <v>0.81</v>
      </c>
      <c r="J11" s="46"/>
      <c r="K11" s="44"/>
      <c r="L11" s="39">
        <v>0</v>
      </c>
      <c r="M11" s="46">
        <v>126</v>
      </c>
      <c r="N11" s="46"/>
      <c r="O11" s="39">
        <v>102.06</v>
      </c>
      <c r="P11" s="39">
        <v>1850.8199999999995</v>
      </c>
      <c r="Q11" s="46"/>
      <c r="R11" s="49">
        <v>1850.8199999999995</v>
      </c>
      <c r="S11" s="46"/>
    </row>
    <row r="12" spans="1:19" ht="15">
      <c r="A12" s="42">
        <v>42768</v>
      </c>
      <c r="B12" s="46" t="s">
        <v>28</v>
      </c>
      <c r="C12" s="47"/>
      <c r="D12" s="46"/>
      <c r="E12" s="46"/>
      <c r="F12" s="47"/>
      <c r="G12" s="47"/>
      <c r="H12" s="48" t="s">
        <v>20</v>
      </c>
      <c r="I12" s="37">
        <v>0.81</v>
      </c>
      <c r="J12" s="46"/>
      <c r="K12" s="44"/>
      <c r="L12" s="39">
        <v>0</v>
      </c>
      <c r="M12" s="46">
        <v>1761</v>
      </c>
      <c r="N12" s="46"/>
      <c r="O12" s="39">
        <v>1426.41</v>
      </c>
      <c r="P12" s="39">
        <v>89.81999999999948</v>
      </c>
      <c r="Q12" s="46"/>
      <c r="R12" s="49">
        <v>89.81999999999948</v>
      </c>
      <c r="S12" s="46"/>
    </row>
    <row r="13" spans="1:19" ht="15">
      <c r="A13" s="42">
        <v>42769</v>
      </c>
      <c r="B13" s="46" t="s">
        <v>29</v>
      </c>
      <c r="C13" s="47"/>
      <c r="D13" s="46"/>
      <c r="E13" s="46"/>
      <c r="F13" s="47"/>
      <c r="G13" s="47"/>
      <c r="H13" s="48" t="s">
        <v>20</v>
      </c>
      <c r="I13" s="37">
        <v>0.81</v>
      </c>
      <c r="J13" s="46">
        <v>4966.7</v>
      </c>
      <c r="K13" s="44"/>
      <c r="L13" s="39">
        <v>4023.027</v>
      </c>
      <c r="M13" s="46">
        <v>0</v>
      </c>
      <c r="N13" s="46"/>
      <c r="O13" s="39">
        <v>0</v>
      </c>
      <c r="P13" s="39">
        <v>5056.5199999999995</v>
      </c>
      <c r="Q13" s="46"/>
      <c r="R13" s="49">
        <v>5056.5199999999995</v>
      </c>
      <c r="S13" s="46"/>
    </row>
    <row r="14" spans="1:19" ht="15">
      <c r="A14" s="42">
        <v>42770</v>
      </c>
      <c r="B14" s="46" t="s">
        <v>30</v>
      </c>
      <c r="C14" s="50" t="s">
        <v>22</v>
      </c>
      <c r="D14" s="46">
        <v>2</v>
      </c>
      <c r="E14" s="46">
        <v>26</v>
      </c>
      <c r="F14" s="47"/>
      <c r="G14" s="47"/>
      <c r="H14" s="48" t="s">
        <v>20</v>
      </c>
      <c r="I14" s="37">
        <v>0.81</v>
      </c>
      <c r="J14" s="46"/>
      <c r="K14" s="44"/>
      <c r="L14" s="39">
        <v>0</v>
      </c>
      <c r="M14" s="46">
        <v>52</v>
      </c>
      <c r="N14" s="46"/>
      <c r="O14" s="39">
        <v>42.120000000000005</v>
      </c>
      <c r="P14" s="39">
        <v>5004.5199999999995</v>
      </c>
      <c r="Q14" s="46"/>
      <c r="R14" s="49">
        <v>5004.5199999999995</v>
      </c>
      <c r="S14" s="46"/>
    </row>
    <row r="15" spans="1:19" ht="15">
      <c r="A15" s="42">
        <v>42771</v>
      </c>
      <c r="B15" s="46" t="s">
        <v>31</v>
      </c>
      <c r="C15" s="47" t="s">
        <v>32</v>
      </c>
      <c r="D15" s="46">
        <v>8</v>
      </c>
      <c r="E15" s="46">
        <v>1.7</v>
      </c>
      <c r="F15" s="47"/>
      <c r="G15" s="47"/>
      <c r="H15" s="48" t="s">
        <v>20</v>
      </c>
      <c r="I15" s="37">
        <v>0.81</v>
      </c>
      <c r="J15" s="46"/>
      <c r="K15" s="44"/>
      <c r="L15" s="39">
        <v>0</v>
      </c>
      <c r="M15" s="46">
        <v>13.6</v>
      </c>
      <c r="N15" s="46"/>
      <c r="O15" s="39">
        <v>11.016</v>
      </c>
      <c r="P15" s="39">
        <v>4990.919999999999</v>
      </c>
      <c r="Q15" s="46"/>
      <c r="R15" s="49">
        <v>4990.919999999999</v>
      </c>
      <c r="S15" s="46"/>
    </row>
    <row r="16" spans="1:19" ht="15">
      <c r="A16" s="42">
        <v>42772</v>
      </c>
      <c r="B16" s="46" t="s">
        <v>33</v>
      </c>
      <c r="C16" s="50" t="s">
        <v>34</v>
      </c>
      <c r="D16" s="46">
        <v>20</v>
      </c>
      <c r="E16" s="46">
        <v>27</v>
      </c>
      <c r="F16" s="47"/>
      <c r="G16" s="47"/>
      <c r="H16" s="48" t="s">
        <v>20</v>
      </c>
      <c r="I16" s="37">
        <v>0.81</v>
      </c>
      <c r="J16" s="46"/>
      <c r="K16" s="44"/>
      <c r="L16" s="39">
        <v>0</v>
      </c>
      <c r="M16" s="46">
        <v>540</v>
      </c>
      <c r="N16" s="46"/>
      <c r="O16" s="39">
        <v>437.40000000000003</v>
      </c>
      <c r="P16" s="39">
        <v>4450.919999999999</v>
      </c>
      <c r="Q16" s="46"/>
      <c r="R16" s="49">
        <v>4450.919999999999</v>
      </c>
      <c r="S16" s="46"/>
    </row>
    <row r="17" spans="1:19" ht="15">
      <c r="A17" s="42">
        <v>42773</v>
      </c>
      <c r="B17" s="46" t="s">
        <v>35</v>
      </c>
      <c r="C17" s="50" t="s">
        <v>34</v>
      </c>
      <c r="D17" s="46">
        <v>50</v>
      </c>
      <c r="E17" s="46">
        <v>20.5</v>
      </c>
      <c r="F17" s="47"/>
      <c r="G17" s="47"/>
      <c r="H17" s="48" t="s">
        <v>20</v>
      </c>
      <c r="I17" s="37">
        <v>0.81</v>
      </c>
      <c r="J17" s="46"/>
      <c r="K17" s="44"/>
      <c r="L17" s="39">
        <v>0</v>
      </c>
      <c r="M17" s="46">
        <v>1025</v>
      </c>
      <c r="N17" s="46"/>
      <c r="O17" s="39">
        <v>830.25</v>
      </c>
      <c r="P17" s="39">
        <v>3425.919999999999</v>
      </c>
      <c r="Q17" s="46"/>
      <c r="R17" s="49">
        <v>3425.919999999999</v>
      </c>
      <c r="S17" s="46"/>
    </row>
    <row r="18" spans="1:19" ht="15">
      <c r="A18" s="42">
        <v>42774</v>
      </c>
      <c r="B18" s="46" t="s">
        <v>36</v>
      </c>
      <c r="C18" s="47"/>
      <c r="D18" s="46"/>
      <c r="E18" s="46"/>
      <c r="F18" s="47"/>
      <c r="G18" s="47"/>
      <c r="H18" s="48" t="s">
        <v>20</v>
      </c>
      <c r="I18" s="37">
        <v>0.81</v>
      </c>
      <c r="J18" s="46"/>
      <c r="K18" s="44"/>
      <c r="L18" s="39">
        <v>0</v>
      </c>
      <c r="M18" s="46">
        <v>18</v>
      </c>
      <c r="N18" s="46"/>
      <c r="O18" s="39">
        <v>14.580000000000002</v>
      </c>
      <c r="P18" s="39">
        <v>3407.919999999999</v>
      </c>
      <c r="Q18" s="46"/>
      <c r="R18" s="49">
        <v>3407.919999999999</v>
      </c>
      <c r="S18" s="46"/>
    </row>
    <row r="19" spans="1:19" ht="15">
      <c r="A19" s="42">
        <v>42774</v>
      </c>
      <c r="B19" s="46" t="s">
        <v>37</v>
      </c>
      <c r="C19" s="47"/>
      <c r="D19" s="46"/>
      <c r="E19" s="46"/>
      <c r="F19" s="47"/>
      <c r="G19" s="47"/>
      <c r="H19" s="48" t="s">
        <v>20</v>
      </c>
      <c r="I19" s="37">
        <v>0.81</v>
      </c>
      <c r="J19" s="46"/>
      <c r="K19" s="44"/>
      <c r="L19" s="39">
        <v>0</v>
      </c>
      <c r="M19" s="46">
        <v>45</v>
      </c>
      <c r="N19" s="46"/>
      <c r="O19" s="39">
        <v>36.45</v>
      </c>
      <c r="P19" s="39">
        <v>3362.919999999999</v>
      </c>
      <c r="Q19" s="46"/>
      <c r="R19" s="49">
        <v>3362.919999999999</v>
      </c>
      <c r="S19" s="46"/>
    </row>
    <row r="20" spans="1:19" ht="15">
      <c r="A20" s="42">
        <v>42774</v>
      </c>
      <c r="B20" s="46" t="s">
        <v>38</v>
      </c>
      <c r="C20" s="47"/>
      <c r="D20" s="46"/>
      <c r="E20" s="46"/>
      <c r="F20" s="47"/>
      <c r="G20" s="47"/>
      <c r="H20" s="48" t="s">
        <v>20</v>
      </c>
      <c r="I20" s="37">
        <v>0.81</v>
      </c>
      <c r="J20" s="46"/>
      <c r="K20" s="44"/>
      <c r="L20" s="39">
        <v>0</v>
      </c>
      <c r="M20" s="46">
        <v>984</v>
      </c>
      <c r="N20" s="46"/>
      <c r="O20" s="39">
        <v>797.0400000000001</v>
      </c>
      <c r="P20" s="39">
        <v>2378.919999999999</v>
      </c>
      <c r="Q20" s="46"/>
      <c r="R20" s="49">
        <v>2378.919999999999</v>
      </c>
      <c r="S20" s="46"/>
    </row>
    <row r="21" spans="1:19" ht="15">
      <c r="A21" s="42">
        <v>42774</v>
      </c>
      <c r="B21" s="46" t="s">
        <v>39</v>
      </c>
      <c r="C21" s="47"/>
      <c r="D21" s="46"/>
      <c r="E21" s="46"/>
      <c r="F21" s="47"/>
      <c r="G21" s="47"/>
      <c r="H21" s="48" t="s">
        <v>20</v>
      </c>
      <c r="I21" s="37">
        <v>0.81</v>
      </c>
      <c r="J21" s="46">
        <v>7000</v>
      </c>
      <c r="K21" s="44"/>
      <c r="L21" s="39">
        <v>5670</v>
      </c>
      <c r="M21" s="46">
        <v>0</v>
      </c>
      <c r="N21" s="46"/>
      <c r="O21" s="39">
        <v>0</v>
      </c>
      <c r="P21" s="39">
        <v>9378.919999999998</v>
      </c>
      <c r="Q21" s="46"/>
      <c r="R21" s="49">
        <v>9378.919999999998</v>
      </c>
      <c r="S21" s="46"/>
    </row>
    <row r="22" spans="1:19" ht="15">
      <c r="A22" s="42">
        <v>42774</v>
      </c>
      <c r="B22" s="46" t="s">
        <v>40</v>
      </c>
      <c r="C22" s="47" t="s">
        <v>32</v>
      </c>
      <c r="D22" s="46">
        <v>4296</v>
      </c>
      <c r="E22" s="46">
        <v>1.6</v>
      </c>
      <c r="F22" s="47"/>
      <c r="G22" s="47"/>
      <c r="H22" s="48" t="s">
        <v>20</v>
      </c>
      <c r="I22" s="37">
        <v>0.81</v>
      </c>
      <c r="J22" s="46"/>
      <c r="K22" s="44"/>
      <c r="L22" s="39">
        <v>0</v>
      </c>
      <c r="M22" s="46">
        <v>6873.6</v>
      </c>
      <c r="N22" s="46"/>
      <c r="O22" s="39">
        <v>5567.616000000001</v>
      </c>
      <c r="P22" s="39">
        <v>2505.319999999998</v>
      </c>
      <c r="Q22" s="46"/>
      <c r="R22" s="49">
        <v>2505.319999999998</v>
      </c>
      <c r="S22" s="46"/>
    </row>
    <row r="23" spans="1:19" ht="15">
      <c r="A23" s="42">
        <v>42774</v>
      </c>
      <c r="B23" s="46" t="s">
        <v>41</v>
      </c>
      <c r="C23" s="50" t="s">
        <v>34</v>
      </c>
      <c r="D23" s="46">
        <v>50</v>
      </c>
      <c r="E23" s="46">
        <v>15</v>
      </c>
      <c r="F23" s="47"/>
      <c r="G23" s="47"/>
      <c r="H23" s="48" t="s">
        <v>20</v>
      </c>
      <c r="I23" s="37">
        <v>0.81</v>
      </c>
      <c r="J23" s="46"/>
      <c r="K23" s="44"/>
      <c r="L23" s="39">
        <v>0</v>
      </c>
      <c r="M23" s="46">
        <v>750</v>
      </c>
      <c r="N23" s="46"/>
      <c r="O23" s="39">
        <v>607.5</v>
      </c>
      <c r="P23" s="39">
        <v>1755.319999999998</v>
      </c>
      <c r="Q23" s="46"/>
      <c r="R23" s="49">
        <v>1755.319999999998</v>
      </c>
      <c r="S23" s="46"/>
    </row>
    <row r="24" spans="1:19" ht="15">
      <c r="A24" s="42">
        <v>42774</v>
      </c>
      <c r="B24" s="46" t="s">
        <v>42</v>
      </c>
      <c r="C24" s="47"/>
      <c r="D24" s="46"/>
      <c r="E24" s="46"/>
      <c r="F24" s="47"/>
      <c r="G24" s="47"/>
      <c r="H24" s="48" t="s">
        <v>20</v>
      </c>
      <c r="I24" s="37">
        <v>0.81</v>
      </c>
      <c r="J24" s="46"/>
      <c r="K24" s="44"/>
      <c r="L24" s="39">
        <v>0</v>
      </c>
      <c r="M24" s="46">
        <v>13.2</v>
      </c>
      <c r="N24" s="46"/>
      <c r="O24" s="39">
        <v>10.692</v>
      </c>
      <c r="P24" s="39">
        <v>1742.1199999999978</v>
      </c>
      <c r="Q24" s="46"/>
      <c r="R24" s="49">
        <v>1742.1199999999978</v>
      </c>
      <c r="S24" s="46"/>
    </row>
    <row r="25" spans="1:19" ht="15">
      <c r="A25" s="42">
        <v>42774</v>
      </c>
      <c r="B25" s="46" t="s">
        <v>43</v>
      </c>
      <c r="C25" s="47"/>
      <c r="D25" s="46"/>
      <c r="E25" s="46"/>
      <c r="F25" s="47"/>
      <c r="G25" s="47"/>
      <c r="H25" s="48" t="s">
        <v>20</v>
      </c>
      <c r="I25" s="37">
        <v>0.81</v>
      </c>
      <c r="J25" s="46"/>
      <c r="K25" s="44"/>
      <c r="L25" s="39">
        <v>0</v>
      </c>
      <c r="M25" s="46">
        <v>107.5</v>
      </c>
      <c r="N25" s="46"/>
      <c r="O25" s="39">
        <v>87.075</v>
      </c>
      <c r="P25" s="39">
        <v>1634.6199999999978</v>
      </c>
      <c r="Q25" s="46"/>
      <c r="R25" s="49">
        <v>1634.6199999999978</v>
      </c>
      <c r="S25" s="46"/>
    </row>
    <row r="26" spans="1:19" ht="15">
      <c r="A26" s="42">
        <v>42774</v>
      </c>
      <c r="B26" s="46" t="s">
        <v>44</v>
      </c>
      <c r="C26" s="47"/>
      <c r="D26" s="46"/>
      <c r="E26" s="46"/>
      <c r="F26" s="47"/>
      <c r="G26" s="47"/>
      <c r="H26" s="48" t="s">
        <v>20</v>
      </c>
      <c r="I26" s="37">
        <v>0.81</v>
      </c>
      <c r="J26" s="46"/>
      <c r="K26" s="44"/>
      <c r="L26" s="39">
        <v>0</v>
      </c>
      <c r="M26" s="46">
        <v>475</v>
      </c>
      <c r="N26" s="46"/>
      <c r="O26" s="39">
        <v>384.75</v>
      </c>
      <c r="P26" s="39">
        <v>1159.6199999999978</v>
      </c>
      <c r="Q26" s="46"/>
      <c r="R26" s="49">
        <v>1159.6199999999978</v>
      </c>
      <c r="S26" s="46"/>
    </row>
    <row r="27" spans="1:19" ht="15">
      <c r="A27" s="42">
        <v>42774</v>
      </c>
      <c r="B27" s="46" t="s">
        <v>45</v>
      </c>
      <c r="C27" s="50" t="s">
        <v>34</v>
      </c>
      <c r="D27" s="46">
        <v>1</v>
      </c>
      <c r="E27" s="46">
        <v>47</v>
      </c>
      <c r="F27" s="47"/>
      <c r="G27" s="47"/>
      <c r="H27" s="48" t="s">
        <v>20</v>
      </c>
      <c r="I27" s="37">
        <v>0.81</v>
      </c>
      <c r="J27" s="46"/>
      <c r="K27" s="44"/>
      <c r="L27" s="39">
        <v>0</v>
      </c>
      <c r="M27" s="46">
        <v>47</v>
      </c>
      <c r="N27" s="46"/>
      <c r="O27" s="39">
        <v>38.07</v>
      </c>
      <c r="P27" s="39">
        <v>1112.6199999999978</v>
      </c>
      <c r="Q27" s="46"/>
      <c r="R27" s="49">
        <v>1112.6199999999978</v>
      </c>
      <c r="S27" s="46"/>
    </row>
    <row r="28" spans="1:19" ht="15">
      <c r="A28" s="42">
        <v>42774</v>
      </c>
      <c r="B28" s="46" t="s">
        <v>46</v>
      </c>
      <c r="C28" s="47"/>
      <c r="D28" s="46"/>
      <c r="E28" s="46"/>
      <c r="F28" s="47"/>
      <c r="G28" s="47"/>
      <c r="H28" s="48" t="s">
        <v>20</v>
      </c>
      <c r="I28" s="37">
        <v>0.81</v>
      </c>
      <c r="J28" s="46">
        <v>1561.2</v>
      </c>
      <c r="K28" s="44"/>
      <c r="L28" s="39">
        <v>1264.5720000000001</v>
      </c>
      <c r="M28" s="46"/>
      <c r="N28" s="46"/>
      <c r="O28" s="39">
        <v>0</v>
      </c>
      <c r="P28" s="39">
        <v>2673.819999999998</v>
      </c>
      <c r="Q28" s="46"/>
      <c r="R28" s="49">
        <v>2673.819999999998</v>
      </c>
      <c r="S28" s="46"/>
    </row>
    <row r="29" spans="1:19" ht="15">
      <c r="A29" s="42">
        <v>42774</v>
      </c>
      <c r="B29" s="46" t="s">
        <v>47</v>
      </c>
      <c r="C29" s="47"/>
      <c r="D29" s="46"/>
      <c r="E29" s="46"/>
      <c r="F29" s="47"/>
      <c r="G29" s="47"/>
      <c r="H29" s="48" t="s">
        <v>20</v>
      </c>
      <c r="I29" s="37">
        <v>0.81</v>
      </c>
      <c r="J29" s="46">
        <v>14764.6</v>
      </c>
      <c r="K29" s="44"/>
      <c r="L29" s="39">
        <v>11959.326000000001</v>
      </c>
      <c r="M29" s="46">
        <v>0</v>
      </c>
      <c r="N29" s="46"/>
      <c r="O29" s="39">
        <v>0</v>
      </c>
      <c r="P29" s="39">
        <v>17438.42</v>
      </c>
      <c r="Q29" s="46"/>
      <c r="R29" s="49">
        <v>17438.42</v>
      </c>
      <c r="S29" s="46"/>
    </row>
    <row r="30" spans="1:19" ht="15">
      <c r="A30" s="42">
        <v>42775</v>
      </c>
      <c r="B30" s="46" t="s">
        <v>48</v>
      </c>
      <c r="C30" s="47"/>
      <c r="D30" s="46"/>
      <c r="E30" s="46"/>
      <c r="F30" s="47"/>
      <c r="G30" s="47"/>
      <c r="H30" s="48" t="s">
        <v>20</v>
      </c>
      <c r="I30" s="37">
        <v>0.81</v>
      </c>
      <c r="J30" s="46"/>
      <c r="K30" s="44"/>
      <c r="L30" s="39">
        <v>0</v>
      </c>
      <c r="M30" s="46">
        <v>12503</v>
      </c>
      <c r="N30" s="46"/>
      <c r="O30" s="39">
        <v>10127.43</v>
      </c>
      <c r="P30" s="39">
        <v>4935.419999999998</v>
      </c>
      <c r="Q30" s="46"/>
      <c r="R30" s="49">
        <v>4935.419999999998</v>
      </c>
      <c r="S30" s="46"/>
    </row>
    <row r="31" spans="1:19" ht="15">
      <c r="A31" s="42">
        <v>42776</v>
      </c>
      <c r="B31" s="46" t="s">
        <v>49</v>
      </c>
      <c r="C31" s="47"/>
      <c r="D31" s="46"/>
      <c r="E31" s="46"/>
      <c r="F31" s="47"/>
      <c r="G31" s="47"/>
      <c r="H31" s="48" t="s">
        <v>20</v>
      </c>
      <c r="I31" s="37">
        <v>0.81</v>
      </c>
      <c r="J31" s="46"/>
      <c r="K31" s="44"/>
      <c r="L31" s="39">
        <v>0</v>
      </c>
      <c r="M31" s="46">
        <v>114</v>
      </c>
      <c r="N31" s="46"/>
      <c r="O31" s="39">
        <v>92.34</v>
      </c>
      <c r="P31" s="39">
        <v>4821.419999999998</v>
      </c>
      <c r="Q31" s="46"/>
      <c r="R31" s="49">
        <v>4821.419999999998</v>
      </c>
      <c r="S31" s="46"/>
    </row>
    <row r="32" spans="1:19" ht="15">
      <c r="A32" s="42">
        <v>42777</v>
      </c>
      <c r="B32" s="46" t="s">
        <v>50</v>
      </c>
      <c r="C32" s="47"/>
      <c r="D32" s="46"/>
      <c r="E32" s="46"/>
      <c r="F32" s="47"/>
      <c r="G32" s="47"/>
      <c r="H32" s="48" t="s">
        <v>20</v>
      </c>
      <c r="I32" s="37">
        <v>0.81</v>
      </c>
      <c r="J32" s="46"/>
      <c r="K32" s="44"/>
      <c r="L32" s="39">
        <v>0</v>
      </c>
      <c r="M32" s="46">
        <v>814</v>
      </c>
      <c r="N32" s="46"/>
      <c r="O32" s="39">
        <v>659.34</v>
      </c>
      <c r="P32" s="39">
        <v>4007.4199999999983</v>
      </c>
      <c r="Q32" s="46"/>
      <c r="R32" s="49">
        <v>4007.4199999999983</v>
      </c>
      <c r="S32" s="46"/>
    </row>
  </sheetData>
  <sheetProtection/>
  <autoFilter ref="A3:R32"/>
  <conditionalFormatting sqref="P4:P5 I4:I32">
    <cfRule type="cellIs" priority="1" dxfId="23" operator="equal" stopIfTrue="1">
      <formula>Накладные!#REF!</formula>
    </cfRule>
  </conditionalFormatting>
  <conditionalFormatting sqref="P5">
    <cfRule type="cellIs" priority="2" dxfId="23" operator="equal" stopIfTrue="1">
      <formula>P4</formula>
    </cfRule>
  </conditionalFormatting>
  <conditionalFormatting sqref="K4:K32">
    <cfRule type="expression" priority="3" dxfId="23" stopIfTrue="1">
      <formula>-IF(U4=1,1)</formula>
    </cfRule>
  </conditionalFormatting>
  <conditionalFormatting sqref="P5">
    <cfRule type="cellIs" priority="4" dxfId="23" operator="equal" stopIfTrue="1">
      <formula>P1</formula>
    </cfRule>
  </conditionalFormatting>
  <conditionalFormatting sqref="B4">
    <cfRule type="expression" priority="5" dxfId="24" stopIfTrue="1">
      <formula>IF(Накладные!#REF!=2,1)</formula>
    </cfRule>
  </conditionalFormatting>
  <conditionalFormatting sqref="J2:J3 J5:J32 O4:O32 L2:L32">
    <cfRule type="cellIs" priority="6" dxfId="23" operator="equal" stopIfTrue="1">
      <formula>0</formula>
    </cfRule>
  </conditionalFormatting>
  <conditionalFormatting sqref="P4:P5">
    <cfRule type="cellIs" priority="7" dxfId="23" operator="equal" stopIfTrue="1">
      <formula>Накладные!#REF!</formula>
    </cfRule>
  </conditionalFormatting>
  <conditionalFormatting sqref="R4">
    <cfRule type="cellIs" priority="8" dxfId="25" operator="equal" stopIfTrue="1">
      <formula>"Долг"</formula>
    </cfRule>
  </conditionalFormatting>
  <conditionalFormatting sqref="P4:P5">
    <cfRule type="cellIs" priority="9" dxfId="23" operator="equal" stopIfTrue="1">
      <formula>#REF!</formula>
    </cfRule>
  </conditionalFormatting>
  <conditionalFormatting sqref="P5">
    <cfRule type="cellIs" priority="10" dxfId="23" operator="equal" stopIfTrue="1">
      <formula>#REF!</formula>
    </cfRule>
  </conditionalFormatting>
  <conditionalFormatting sqref="P4">
    <cfRule type="cellIs" priority="12" dxfId="23" operator="equal" stopIfTrue="1">
      <formula>Накладные!#REF!</formula>
    </cfRule>
  </conditionalFormatting>
  <dataValidations count="7">
    <dataValidation type="list" allowBlank="1" showInputMessage="1" showErrorMessage="1" sqref="H5:H32">
      <formula1>"MT,MB,Ş,R,SV,KM,Idarə,"</formula1>
    </dataValidation>
    <dataValidation type="custom" allowBlank="1" showErrorMessage="1" errorTitle="Сообщение от Администратора!" error="Не трогать!" sqref="O2:O3">
      <formula1>"&lt;&gt;0,0000000001"</formula1>
    </dataValidation>
    <dataValidation type="custom" allowBlank="1" showErrorMessage="1" errorTitle="Сообщение от Администратора!" error="Не трогать!" sqref="L2:L3">
      <formula1>"&lt;&gt;0000000,1"</formula1>
    </dataValidation>
    <dataValidation type="decimal" allowBlank="1" showErrorMessage="1" errorTitle="Сообщение от Администратора!" error="Курс доллара может быть введен только в числовом значение!" sqref="I2:I3">
      <formula1>1</formula1>
      <formula2>9999999999</formula2>
    </dataValidation>
    <dataValidation type="date" allowBlank="1" errorTitle="Сообщение от Администратора!" error="Введите дату в формате дд.мм.гг!" sqref="A2:A32">
      <formula1>37987</formula1>
      <formula2>38351</formula2>
    </dataValidation>
    <dataValidation type="list" allowBlank="1" showErrorMessage="1" errorTitle="Сообщение от Администратора!" error="Выберите из списка  обозначение &quot;+&quot; или &quot;-&quot;." sqref="Q2:Q32">
      <formula1>$M$1:$N$1</formula1>
    </dataValidation>
    <dataValidation type="list" allowBlank="1" showErrorMessage="1" errorTitle="Сообщение от Администратора!" error="Неверно введено обозначение денежной единицы!&#10;Выберите из списка соответсвущие значение!" sqref="K4:K32 N4:N32">
      <formula1>$A$1:$B$1</formula1>
    </dataValidation>
  </dataValidations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3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J2" sqref="J2"/>
    </sheetView>
  </sheetViews>
  <sheetFormatPr defaultColWidth="9.140625" defaultRowHeight="15"/>
  <cols>
    <col min="3" max="3" width="19.8515625" style="0" bestFit="1" customWidth="1"/>
    <col min="4" max="12" width="9.140625" style="0" customWidth="1"/>
  </cols>
  <sheetData>
    <row r="1" ht="14.25" customHeight="1" thickBot="1"/>
    <row r="2" spans="1:12" ht="15.75" thickBot="1">
      <c r="A2" s="51" t="s">
        <v>51</v>
      </c>
      <c r="B2" s="52"/>
      <c r="C2" s="53" t="s">
        <v>6</v>
      </c>
      <c r="D2" s="54">
        <v>42769</v>
      </c>
      <c r="E2" s="55">
        <v>42769</v>
      </c>
      <c r="F2" s="55">
        <v>42769</v>
      </c>
      <c r="G2" s="55">
        <v>42770</v>
      </c>
      <c r="H2" s="55">
        <v>42772</v>
      </c>
      <c r="I2" s="55">
        <v>42773</v>
      </c>
      <c r="J2" s="55">
        <v>42774</v>
      </c>
      <c r="K2" s="55">
        <v>42775</v>
      </c>
      <c r="L2" s="55">
        <v>42786</v>
      </c>
    </row>
    <row r="3" spans="1:12" ht="15.75" thickBot="1">
      <c r="A3" s="56"/>
      <c r="B3" s="57"/>
      <c r="C3" s="58" t="s">
        <v>52</v>
      </c>
      <c r="D3" s="59">
        <v>91045.4</v>
      </c>
      <c r="E3" s="60">
        <f aca="true" t="shared" si="0" ref="E3:L17">D3</f>
        <v>91045.4</v>
      </c>
      <c r="F3" s="60">
        <v>52303.4</v>
      </c>
      <c r="G3" s="60">
        <v>48281.2</v>
      </c>
      <c r="H3" s="60">
        <v>28309.7</v>
      </c>
      <c r="I3" s="60">
        <v>25424.3</v>
      </c>
      <c r="J3" s="60">
        <v>71528.72</v>
      </c>
      <c r="K3" s="60">
        <v>64128.52</v>
      </c>
      <c r="L3" s="60">
        <v>48785.62</v>
      </c>
    </row>
    <row r="4" spans="1:12" ht="15.75" thickBot="1">
      <c r="A4" s="61"/>
      <c r="B4" s="57"/>
      <c r="C4" s="62" t="s">
        <v>53</v>
      </c>
      <c r="D4" s="63">
        <v>73000</v>
      </c>
      <c r="E4" s="64">
        <v>37000</v>
      </c>
      <c r="F4" s="64">
        <v>1000</v>
      </c>
      <c r="G4" s="64">
        <f t="shared" si="0"/>
        <v>1000</v>
      </c>
      <c r="H4" s="64">
        <v>-2000</v>
      </c>
      <c r="I4" s="64">
        <v>-4000</v>
      </c>
      <c r="J4" s="64">
        <v>41000</v>
      </c>
      <c r="K4" s="64">
        <v>21000</v>
      </c>
      <c r="L4" s="64">
        <v>9000</v>
      </c>
    </row>
    <row r="5" spans="1:12" ht="15.75" thickBot="1">
      <c r="A5" s="65"/>
      <c r="B5" s="66"/>
      <c r="C5" s="58" t="s">
        <v>52</v>
      </c>
      <c r="D5" s="59">
        <v>94</v>
      </c>
      <c r="E5" s="60">
        <v>15523</v>
      </c>
      <c r="F5" s="60">
        <v>16195</v>
      </c>
      <c r="G5" s="60">
        <v>15173</v>
      </c>
      <c r="H5" s="60">
        <v>2479</v>
      </c>
      <c r="I5" s="60">
        <v>1138</v>
      </c>
      <c r="J5" s="60">
        <v>1068</v>
      </c>
      <c r="K5" s="60">
        <v>15047</v>
      </c>
      <c r="L5" s="60">
        <v>14704</v>
      </c>
    </row>
    <row r="6" spans="1:12" ht="15">
      <c r="A6" s="67"/>
      <c r="B6" s="68" t="s">
        <v>54</v>
      </c>
      <c r="C6" s="69" t="s">
        <v>55</v>
      </c>
      <c r="D6" s="70">
        <v>50</v>
      </c>
      <c r="E6" s="71">
        <f>D6</f>
        <v>50</v>
      </c>
      <c r="F6" s="71">
        <f t="shared" si="0"/>
        <v>50</v>
      </c>
      <c r="G6" s="71">
        <f t="shared" si="0"/>
        <v>50</v>
      </c>
      <c r="H6" s="71">
        <f t="shared" si="0"/>
        <v>50</v>
      </c>
      <c r="I6" s="71">
        <f t="shared" si="0"/>
        <v>50</v>
      </c>
      <c r="J6" s="71">
        <f t="shared" si="0"/>
        <v>50</v>
      </c>
      <c r="K6" s="71">
        <f t="shared" si="0"/>
        <v>50</v>
      </c>
      <c r="L6" s="71">
        <f t="shared" si="0"/>
        <v>50</v>
      </c>
    </row>
    <row r="7" spans="1:12" ht="15">
      <c r="A7" s="67"/>
      <c r="B7" s="68"/>
      <c r="C7" s="72" t="s">
        <v>126</v>
      </c>
      <c r="D7" s="70">
        <v>500</v>
      </c>
      <c r="E7" s="71">
        <f>D7</f>
        <v>500</v>
      </c>
      <c r="F7" s="71">
        <f t="shared" si="0"/>
        <v>500</v>
      </c>
      <c r="G7" s="71">
        <f t="shared" si="0"/>
        <v>500</v>
      </c>
      <c r="H7" s="71">
        <f t="shared" si="0"/>
        <v>500</v>
      </c>
      <c r="I7" s="71">
        <f t="shared" si="0"/>
        <v>500</v>
      </c>
      <c r="J7" s="71">
        <f t="shared" si="0"/>
        <v>500</v>
      </c>
      <c r="K7" s="71">
        <f t="shared" si="0"/>
        <v>500</v>
      </c>
      <c r="L7" s="71">
        <f t="shared" si="0"/>
        <v>500</v>
      </c>
    </row>
    <row r="8" spans="1:12" ht="15">
      <c r="A8" s="67"/>
      <c r="B8" s="68"/>
      <c r="C8" s="72" t="s">
        <v>57</v>
      </c>
      <c r="D8" s="70">
        <v>2000</v>
      </c>
      <c r="E8" s="71">
        <f>D8</f>
        <v>2000</v>
      </c>
      <c r="F8" s="71">
        <f t="shared" si="0"/>
        <v>2000</v>
      </c>
      <c r="G8" s="71">
        <f t="shared" si="0"/>
        <v>2000</v>
      </c>
      <c r="H8" s="71">
        <f t="shared" si="0"/>
        <v>2000</v>
      </c>
      <c r="I8" s="71">
        <f t="shared" si="0"/>
        <v>2000</v>
      </c>
      <c r="J8" s="71">
        <f t="shared" si="0"/>
        <v>2000</v>
      </c>
      <c r="K8" s="71">
        <f t="shared" si="0"/>
        <v>2000</v>
      </c>
      <c r="L8" s="71">
        <v>0</v>
      </c>
    </row>
    <row r="9" spans="1:12" ht="15">
      <c r="A9" s="67"/>
      <c r="B9" s="68"/>
      <c r="C9" s="72" t="s">
        <v>58</v>
      </c>
      <c r="D9" s="70">
        <v>681</v>
      </c>
      <c r="E9" s="71">
        <f>D9</f>
        <v>681</v>
      </c>
      <c r="F9" s="71">
        <f t="shared" si="0"/>
        <v>681</v>
      </c>
      <c r="G9" s="71">
        <f t="shared" si="0"/>
        <v>681</v>
      </c>
      <c r="H9" s="71">
        <f t="shared" si="0"/>
        <v>681</v>
      </c>
      <c r="I9" s="71">
        <f t="shared" si="0"/>
        <v>681</v>
      </c>
      <c r="J9" s="71">
        <f t="shared" si="0"/>
        <v>681</v>
      </c>
      <c r="K9" s="71">
        <f t="shared" si="0"/>
        <v>681</v>
      </c>
      <c r="L9" s="71">
        <f t="shared" si="0"/>
        <v>681</v>
      </c>
    </row>
    <row r="10" spans="1:12" ht="15">
      <c r="A10" s="67"/>
      <c r="B10" s="68"/>
      <c r="C10" s="72" t="s">
        <v>59</v>
      </c>
      <c r="D10" s="70"/>
      <c r="E10" s="71">
        <f>D10</f>
        <v>0</v>
      </c>
      <c r="F10" s="71">
        <f t="shared" si="0"/>
        <v>0</v>
      </c>
      <c r="G10" s="71">
        <f t="shared" si="0"/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</row>
    <row r="11" spans="1:12" ht="15">
      <c r="A11" s="67"/>
      <c r="B11" s="68"/>
      <c r="C11" s="72" t="s">
        <v>60</v>
      </c>
      <c r="D11" s="70"/>
      <c r="E11" s="71">
        <f>D11</f>
        <v>0</v>
      </c>
      <c r="F11" s="71">
        <f t="shared" si="0"/>
        <v>0</v>
      </c>
      <c r="G11" s="71">
        <f t="shared" si="0"/>
        <v>0</v>
      </c>
      <c r="H11" s="71">
        <f t="shared" si="0"/>
        <v>0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L11" s="71">
        <f t="shared" si="0"/>
        <v>0</v>
      </c>
    </row>
    <row r="12" spans="1:12" ht="15">
      <c r="A12" s="67"/>
      <c r="B12" s="68"/>
      <c r="C12" s="72" t="s">
        <v>61</v>
      </c>
      <c r="D12" s="70">
        <v>4839</v>
      </c>
      <c r="E12" s="71">
        <f>D12</f>
        <v>4839</v>
      </c>
      <c r="F12" s="71">
        <f t="shared" si="0"/>
        <v>4839</v>
      </c>
      <c r="G12" s="71">
        <v>1834</v>
      </c>
      <c r="H12" s="71">
        <v>0</v>
      </c>
      <c r="I12" s="71">
        <f t="shared" si="0"/>
        <v>0</v>
      </c>
      <c r="J12" s="71">
        <f t="shared" si="0"/>
        <v>0</v>
      </c>
      <c r="K12" s="71">
        <f t="shared" si="0"/>
        <v>0</v>
      </c>
      <c r="L12" s="71">
        <f t="shared" si="0"/>
        <v>0</v>
      </c>
    </row>
    <row r="13" spans="1:12" ht="15">
      <c r="A13" s="67"/>
      <c r="B13" s="68"/>
      <c r="C13" s="72" t="s">
        <v>62</v>
      </c>
      <c r="D13" s="70">
        <v>24570</v>
      </c>
      <c r="E13" s="71">
        <f>D13</f>
        <v>24570</v>
      </c>
      <c r="F13" s="71">
        <f t="shared" si="0"/>
        <v>24570</v>
      </c>
      <c r="G13" s="71">
        <f t="shared" si="0"/>
        <v>24570</v>
      </c>
      <c r="H13" s="71">
        <v>22132</v>
      </c>
      <c r="I13" s="71">
        <f t="shared" si="0"/>
        <v>22132</v>
      </c>
      <c r="J13" s="71">
        <f t="shared" si="0"/>
        <v>22132</v>
      </c>
      <c r="K13" s="71">
        <f t="shared" si="0"/>
        <v>22132</v>
      </c>
      <c r="L13" s="71">
        <f t="shared" si="0"/>
        <v>22132</v>
      </c>
    </row>
    <row r="14" spans="1:12" ht="15">
      <c r="A14" s="67" t="s">
        <v>63</v>
      </c>
      <c r="B14" s="68"/>
      <c r="C14" s="72" t="s">
        <v>64</v>
      </c>
      <c r="D14" s="70">
        <v>605</v>
      </c>
      <c r="E14" s="71">
        <f>D14</f>
        <v>605</v>
      </c>
      <c r="F14" s="71">
        <f t="shared" si="0"/>
        <v>605</v>
      </c>
      <c r="G14" s="71">
        <f t="shared" si="0"/>
        <v>605</v>
      </c>
      <c r="H14" s="71">
        <f t="shared" si="0"/>
        <v>605</v>
      </c>
      <c r="I14" s="71">
        <f t="shared" si="0"/>
        <v>605</v>
      </c>
      <c r="J14" s="71">
        <f t="shared" si="0"/>
        <v>605</v>
      </c>
      <c r="K14" s="71">
        <f t="shared" si="0"/>
        <v>605</v>
      </c>
      <c r="L14" s="71">
        <f t="shared" si="0"/>
        <v>605</v>
      </c>
    </row>
    <row r="15" spans="1:12" ht="15">
      <c r="A15" s="67" t="s">
        <v>65</v>
      </c>
      <c r="B15" s="68"/>
      <c r="C15" s="72" t="s">
        <v>66</v>
      </c>
      <c r="D15" s="70">
        <v>3060</v>
      </c>
      <c r="E15" s="71">
        <f>D15</f>
        <v>3060</v>
      </c>
      <c r="F15" s="71">
        <f t="shared" si="0"/>
        <v>3060</v>
      </c>
      <c r="G15" s="71">
        <f t="shared" si="0"/>
        <v>3060</v>
      </c>
      <c r="H15" s="71">
        <f t="shared" si="0"/>
        <v>3060</v>
      </c>
      <c r="I15" s="71">
        <f t="shared" si="0"/>
        <v>3060</v>
      </c>
      <c r="J15" s="71">
        <f t="shared" si="0"/>
        <v>3060</v>
      </c>
      <c r="K15" s="71">
        <f t="shared" si="0"/>
        <v>3060</v>
      </c>
      <c r="L15" s="71">
        <f t="shared" si="0"/>
        <v>3060</v>
      </c>
    </row>
    <row r="16" spans="1:12" ht="15">
      <c r="A16" s="67"/>
      <c r="B16" s="68"/>
      <c r="C16" s="72" t="s">
        <v>67</v>
      </c>
      <c r="D16" s="70">
        <v>2150</v>
      </c>
      <c r="E16" s="71">
        <f>D16</f>
        <v>2150</v>
      </c>
      <c r="F16" s="71">
        <v>150</v>
      </c>
      <c r="G16" s="71">
        <f t="shared" si="0"/>
        <v>150</v>
      </c>
      <c r="H16" s="71">
        <f t="shared" si="0"/>
        <v>150</v>
      </c>
      <c r="I16" s="71">
        <v>1000</v>
      </c>
      <c r="J16" s="71">
        <f t="shared" si="0"/>
        <v>1000</v>
      </c>
      <c r="K16" s="71">
        <v>2000</v>
      </c>
      <c r="L16" s="71">
        <v>1000</v>
      </c>
    </row>
    <row r="17" spans="1:12" ht="15">
      <c r="A17" s="67"/>
      <c r="B17" s="68"/>
      <c r="C17" s="72" t="s">
        <v>68</v>
      </c>
      <c r="D17" s="70">
        <v>1320</v>
      </c>
      <c r="E17" s="71">
        <f>D17</f>
        <v>1320</v>
      </c>
      <c r="F17" s="71">
        <v>0</v>
      </c>
      <c r="G17" s="71">
        <f t="shared" si="0"/>
        <v>0</v>
      </c>
      <c r="H17" s="71">
        <f t="shared" si="0"/>
        <v>0</v>
      </c>
      <c r="I17" s="71">
        <f t="shared" si="0"/>
        <v>0</v>
      </c>
      <c r="J17" s="71">
        <f t="shared" si="0"/>
        <v>0</v>
      </c>
      <c r="K17" s="71">
        <f t="shared" si="0"/>
        <v>0</v>
      </c>
      <c r="L17" s="71">
        <f t="shared" si="0"/>
        <v>0</v>
      </c>
    </row>
    <row r="18" spans="1:12" ht="15">
      <c r="A18" s="67"/>
      <c r="B18" s="68"/>
      <c r="C18" s="72" t="s">
        <v>69</v>
      </c>
      <c r="D18" s="70">
        <v>67</v>
      </c>
      <c r="E18" s="71">
        <f>D18</f>
        <v>67</v>
      </c>
      <c r="F18" s="71">
        <f>E18</f>
        <v>67</v>
      </c>
      <c r="G18" s="71">
        <f>F18</f>
        <v>67</v>
      </c>
      <c r="H18" s="71">
        <f>G18</f>
        <v>67</v>
      </c>
      <c r="I18" s="71">
        <f>H18</f>
        <v>67</v>
      </c>
      <c r="J18" s="71">
        <f>I18</f>
        <v>67</v>
      </c>
      <c r="K18" s="71">
        <f>J18</f>
        <v>67</v>
      </c>
      <c r="L18" s="71">
        <f>K18</f>
        <v>67</v>
      </c>
    </row>
    <row r="19" spans="1:12" ht="15">
      <c r="A19" s="73"/>
      <c r="B19" s="68"/>
      <c r="C19" s="74" t="s">
        <v>70</v>
      </c>
      <c r="D19" s="70">
        <v>64</v>
      </c>
      <c r="E19" s="71">
        <f>D19</f>
        <v>64</v>
      </c>
      <c r="F19" s="71">
        <f>E19</f>
        <v>64</v>
      </c>
      <c r="G19" s="71">
        <f>F19</f>
        <v>64</v>
      </c>
      <c r="H19" s="71">
        <f>G19</f>
        <v>64</v>
      </c>
      <c r="I19" s="71">
        <f>H19</f>
        <v>64</v>
      </c>
      <c r="J19" s="71">
        <f>I19</f>
        <v>64</v>
      </c>
      <c r="K19" s="71">
        <f>J19</f>
        <v>64</v>
      </c>
      <c r="L19" s="71">
        <f>K19</f>
        <v>64</v>
      </c>
    </row>
    <row r="20" spans="1:12" ht="15.75" thickBot="1">
      <c r="A20" s="75"/>
      <c r="B20" s="68"/>
      <c r="C20" s="76" t="s">
        <v>71</v>
      </c>
      <c r="D20" s="77">
        <v>215</v>
      </c>
      <c r="E20" s="71">
        <f>D20</f>
        <v>215</v>
      </c>
      <c r="F20" s="71">
        <f>E20</f>
        <v>215</v>
      </c>
      <c r="G20" s="71">
        <f>F20</f>
        <v>215</v>
      </c>
      <c r="H20" s="71">
        <f>G20</f>
        <v>215</v>
      </c>
      <c r="I20" s="71">
        <f>H20</f>
        <v>215</v>
      </c>
      <c r="J20" s="71">
        <f>I20</f>
        <v>215</v>
      </c>
      <c r="K20" s="71">
        <f>J20</f>
        <v>215</v>
      </c>
      <c r="L20" s="71">
        <f>K20</f>
        <v>215</v>
      </c>
    </row>
    <row r="21" spans="1:12" ht="15.75" thickBot="1">
      <c r="A21" s="78"/>
      <c r="B21" s="79"/>
      <c r="C21" s="80" t="s">
        <v>72</v>
      </c>
      <c r="D21" s="77">
        <f aca="true" t="shared" si="1" ref="D21:L21">D4+D5+D6+D7+D8+D9+D10+D11+D12+D13+D14+D15+D16+D17+D18+D19+D20</f>
        <v>113215</v>
      </c>
      <c r="E21" s="77">
        <f t="shared" si="1"/>
        <v>92644</v>
      </c>
      <c r="F21" s="77">
        <f t="shared" si="1"/>
        <v>53996</v>
      </c>
      <c r="G21" s="77">
        <f t="shared" si="1"/>
        <v>49969</v>
      </c>
      <c r="H21" s="77">
        <f t="shared" si="1"/>
        <v>30003</v>
      </c>
      <c r="I21" s="77">
        <f t="shared" si="1"/>
        <v>27512</v>
      </c>
      <c r="J21" s="77">
        <f t="shared" si="1"/>
        <v>72442</v>
      </c>
      <c r="K21" s="77">
        <f t="shared" si="1"/>
        <v>67421</v>
      </c>
      <c r="L21" s="77">
        <f t="shared" si="1"/>
        <v>52078</v>
      </c>
    </row>
    <row r="22" spans="1:12" ht="15">
      <c r="A22" s="81"/>
      <c r="B22" s="82" t="s">
        <v>73</v>
      </c>
      <c r="C22" s="83" t="s">
        <v>74</v>
      </c>
      <c r="D22" s="84"/>
      <c r="E22" s="85">
        <f aca="true" t="shared" si="2" ref="E22:L28">D22</f>
        <v>0</v>
      </c>
      <c r="F22" s="85">
        <f t="shared" si="2"/>
        <v>0</v>
      </c>
      <c r="G22" s="85">
        <f t="shared" si="2"/>
        <v>0</v>
      </c>
      <c r="H22" s="85">
        <f t="shared" si="2"/>
        <v>0</v>
      </c>
      <c r="I22" s="85">
        <v>410</v>
      </c>
      <c r="J22" s="85">
        <v>1896</v>
      </c>
      <c r="K22" s="85">
        <v>3290</v>
      </c>
      <c r="L22" s="85">
        <f t="shared" si="2"/>
        <v>3290</v>
      </c>
    </row>
    <row r="23" spans="1:12" ht="15">
      <c r="A23" s="86"/>
      <c r="B23" s="68"/>
      <c r="C23" s="87" t="s">
        <v>75</v>
      </c>
      <c r="D23" s="88">
        <v>19</v>
      </c>
      <c r="E23" s="71">
        <f t="shared" si="2"/>
        <v>19</v>
      </c>
      <c r="F23" s="71">
        <f t="shared" si="2"/>
        <v>19</v>
      </c>
      <c r="G23" s="71">
        <v>0</v>
      </c>
      <c r="H23" s="71">
        <f t="shared" si="2"/>
        <v>0</v>
      </c>
      <c r="I23" s="71">
        <f t="shared" si="2"/>
        <v>0</v>
      </c>
      <c r="J23" s="71">
        <f t="shared" si="2"/>
        <v>0</v>
      </c>
      <c r="K23" s="71">
        <f t="shared" si="2"/>
        <v>0</v>
      </c>
      <c r="L23" s="71">
        <f t="shared" si="2"/>
        <v>0</v>
      </c>
    </row>
    <row r="24" spans="1:12" ht="15">
      <c r="A24" s="86"/>
      <c r="B24" s="68"/>
      <c r="C24" s="87" t="s">
        <v>76</v>
      </c>
      <c r="D24" s="88"/>
      <c r="E24" s="71">
        <f t="shared" si="2"/>
        <v>0</v>
      </c>
      <c r="F24" s="71">
        <f t="shared" si="2"/>
        <v>0</v>
      </c>
      <c r="G24" s="71">
        <f t="shared" si="2"/>
        <v>0</v>
      </c>
      <c r="H24" s="71">
        <f t="shared" si="2"/>
        <v>0</v>
      </c>
      <c r="I24" s="71">
        <f t="shared" si="2"/>
        <v>0</v>
      </c>
      <c r="J24" s="71">
        <f t="shared" si="2"/>
        <v>0</v>
      </c>
      <c r="K24" s="71">
        <f t="shared" si="2"/>
        <v>0</v>
      </c>
      <c r="L24" s="71">
        <f t="shared" si="2"/>
        <v>0</v>
      </c>
    </row>
    <row r="25" spans="1:12" ht="15">
      <c r="A25" s="86"/>
      <c r="B25" s="68"/>
      <c r="C25" s="87" t="s">
        <v>77</v>
      </c>
      <c r="D25" s="88"/>
      <c r="E25" s="71">
        <f t="shared" si="2"/>
        <v>0</v>
      </c>
      <c r="F25" s="71">
        <f t="shared" si="2"/>
        <v>0</v>
      </c>
      <c r="G25" s="71">
        <f t="shared" si="2"/>
        <v>0</v>
      </c>
      <c r="H25" s="71">
        <f t="shared" si="2"/>
        <v>0</v>
      </c>
      <c r="I25" s="71">
        <f t="shared" si="2"/>
        <v>0</v>
      </c>
      <c r="J25" s="71">
        <f t="shared" si="2"/>
        <v>0</v>
      </c>
      <c r="K25" s="71">
        <f t="shared" si="2"/>
        <v>0</v>
      </c>
      <c r="L25" s="71">
        <f t="shared" si="2"/>
        <v>0</v>
      </c>
    </row>
    <row r="26" spans="1:12" ht="15">
      <c r="A26" s="86"/>
      <c r="B26" s="68"/>
      <c r="C26" s="87"/>
      <c r="D26" s="88"/>
      <c r="E26" s="71">
        <f t="shared" si="2"/>
        <v>0</v>
      </c>
      <c r="F26" s="71">
        <f t="shared" si="2"/>
        <v>0</v>
      </c>
      <c r="G26" s="71">
        <f t="shared" si="2"/>
        <v>0</v>
      </c>
      <c r="H26" s="71">
        <f t="shared" si="2"/>
        <v>0</v>
      </c>
      <c r="I26" s="71">
        <f t="shared" si="2"/>
        <v>0</v>
      </c>
      <c r="J26" s="71">
        <f t="shared" si="2"/>
        <v>0</v>
      </c>
      <c r="K26" s="71">
        <f t="shared" si="2"/>
        <v>0</v>
      </c>
      <c r="L26" s="71">
        <f t="shared" si="2"/>
        <v>0</v>
      </c>
    </row>
    <row r="27" spans="1:12" ht="15">
      <c r="A27" s="86"/>
      <c r="B27" s="68"/>
      <c r="C27" s="87"/>
      <c r="D27" s="88"/>
      <c r="E27" s="71">
        <f t="shared" si="2"/>
        <v>0</v>
      </c>
      <c r="F27" s="71">
        <f t="shared" si="2"/>
        <v>0</v>
      </c>
      <c r="G27" s="71">
        <f t="shared" si="2"/>
        <v>0</v>
      </c>
      <c r="H27" s="71">
        <f t="shared" si="2"/>
        <v>0</v>
      </c>
      <c r="I27" s="71">
        <f t="shared" si="2"/>
        <v>0</v>
      </c>
      <c r="J27" s="71">
        <f t="shared" si="2"/>
        <v>0</v>
      </c>
      <c r="K27" s="71">
        <f t="shared" si="2"/>
        <v>0</v>
      </c>
      <c r="L27" s="71">
        <f t="shared" si="2"/>
        <v>0</v>
      </c>
    </row>
    <row r="28" spans="1:12" ht="15.75" thickBot="1">
      <c r="A28" s="89" t="s">
        <v>78</v>
      </c>
      <c r="B28" s="68"/>
      <c r="C28" s="90" t="s">
        <v>79</v>
      </c>
      <c r="D28" s="77">
        <v>1675</v>
      </c>
      <c r="E28" s="71">
        <f t="shared" si="2"/>
        <v>1675</v>
      </c>
      <c r="F28" s="71">
        <f t="shared" si="2"/>
        <v>1675</v>
      </c>
      <c r="G28" s="71">
        <f t="shared" si="2"/>
        <v>1675</v>
      </c>
      <c r="H28" s="71">
        <f t="shared" si="2"/>
        <v>1675</v>
      </c>
      <c r="I28" s="71">
        <f t="shared" si="2"/>
        <v>1675</v>
      </c>
      <c r="J28" s="71">
        <v>0</v>
      </c>
      <c r="K28" s="71">
        <f t="shared" si="2"/>
        <v>0</v>
      </c>
      <c r="L28" s="71">
        <f t="shared" si="2"/>
        <v>0</v>
      </c>
    </row>
    <row r="29" spans="1:12" ht="15.75" thickBot="1">
      <c r="A29" s="91"/>
      <c r="B29" s="79"/>
      <c r="C29" s="92" t="s">
        <v>72</v>
      </c>
      <c r="D29" s="93">
        <f>D22+D23+D24+D25+D26++D27+D28</f>
        <v>1694</v>
      </c>
      <c r="E29" s="93">
        <f aca="true" t="shared" si="3" ref="E29:L29">E22+E23+E24+E25+E26++E27+E28</f>
        <v>1694</v>
      </c>
      <c r="F29" s="93">
        <f t="shared" si="3"/>
        <v>1694</v>
      </c>
      <c r="G29" s="93">
        <f t="shared" si="3"/>
        <v>1675</v>
      </c>
      <c r="H29" s="93">
        <f t="shared" si="3"/>
        <v>1675</v>
      </c>
      <c r="I29" s="93">
        <f t="shared" si="3"/>
        <v>2085</v>
      </c>
      <c r="J29" s="93">
        <f t="shared" si="3"/>
        <v>1896</v>
      </c>
      <c r="K29" s="93">
        <f t="shared" si="3"/>
        <v>3290</v>
      </c>
      <c r="L29" s="93">
        <f t="shared" si="3"/>
        <v>3290</v>
      </c>
    </row>
    <row r="30" spans="1:12" ht="15.75" thickBot="1">
      <c r="A30" s="94"/>
      <c r="B30" s="94"/>
      <c r="C30" s="95"/>
      <c r="D30" s="96"/>
      <c r="E30" s="96"/>
      <c r="F30" s="96"/>
      <c r="G30" s="96"/>
      <c r="H30" s="96"/>
      <c r="I30" s="96"/>
      <c r="J30" s="96"/>
      <c r="K30" s="96"/>
      <c r="L30" s="96"/>
    </row>
    <row r="31" spans="1:12" ht="15.75" thickBot="1">
      <c r="A31" s="97"/>
      <c r="B31" s="97"/>
      <c r="C31" s="98" t="s">
        <v>80</v>
      </c>
      <c r="D31" s="59">
        <f aca="true" t="shared" si="4" ref="D31:L31">D3-D21+D29</f>
        <v>-20475.600000000006</v>
      </c>
      <c r="E31" s="59">
        <f t="shared" si="4"/>
        <v>95.39999999999418</v>
      </c>
      <c r="F31" s="59">
        <f t="shared" si="4"/>
        <v>1.4000000000014552</v>
      </c>
      <c r="G31" s="59">
        <f t="shared" si="4"/>
        <v>-12.80000000000291</v>
      </c>
      <c r="H31" s="59">
        <f t="shared" si="4"/>
        <v>-18.299999999999272</v>
      </c>
      <c r="I31" s="59">
        <f t="shared" si="4"/>
        <v>-2.7000000000007276</v>
      </c>
      <c r="J31" s="59">
        <f t="shared" si="4"/>
        <v>982.7200000000012</v>
      </c>
      <c r="K31" s="59">
        <f t="shared" si="4"/>
        <v>-2.4800000000032014</v>
      </c>
      <c r="L31" s="59">
        <f t="shared" si="4"/>
        <v>-2.3799999999973807</v>
      </c>
    </row>
  </sheetData>
  <sheetProtection/>
  <mergeCells count="4">
    <mergeCell ref="B2:B5"/>
    <mergeCell ref="A3:A5"/>
    <mergeCell ref="B6:B21"/>
    <mergeCell ref="B22:B2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P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8" sqref="O8"/>
    </sheetView>
  </sheetViews>
  <sheetFormatPr defaultColWidth="9.140625" defaultRowHeight="15"/>
  <cols>
    <col min="1" max="1" width="10.57421875" style="0" customWidth="1"/>
    <col min="2" max="2" width="33.28125" style="0" customWidth="1"/>
    <col min="3" max="3" width="6.57421875" style="0" customWidth="1"/>
    <col min="6" max="6" width="5.421875" style="0" hidden="1" customWidth="1"/>
    <col min="7" max="7" width="4.140625" style="0" customWidth="1"/>
    <col min="8" max="8" width="4.8515625" style="0" customWidth="1"/>
    <col min="9" max="9" width="6.57421875" style="0" customWidth="1"/>
    <col min="11" max="11" width="6.7109375" style="0" customWidth="1"/>
    <col min="12" max="12" width="5.8515625" style="0" customWidth="1"/>
    <col min="13" max="13" width="5.421875" style="0" customWidth="1"/>
    <col min="14" max="14" width="6.28125" style="0" customWidth="1"/>
    <col min="15" max="15" width="19.7109375" style="0" customWidth="1"/>
  </cols>
  <sheetData>
    <row r="1" spans="1:16" ht="48" customHeight="1" thickBot="1">
      <c r="A1" s="101" t="s">
        <v>6</v>
      </c>
      <c r="B1" s="102" t="s">
        <v>7</v>
      </c>
      <c r="C1" s="103" t="s">
        <v>81</v>
      </c>
      <c r="D1" s="104" t="s">
        <v>9</v>
      </c>
      <c r="E1" s="104" t="s">
        <v>10</v>
      </c>
      <c r="F1" s="104" t="s">
        <v>11</v>
      </c>
      <c r="G1" s="104" t="s">
        <v>12</v>
      </c>
      <c r="H1" s="104" t="s">
        <v>13</v>
      </c>
      <c r="I1" s="104" t="s">
        <v>0</v>
      </c>
      <c r="J1" s="105" t="s">
        <v>82</v>
      </c>
      <c r="K1" s="105" t="s">
        <v>83</v>
      </c>
      <c r="L1" s="106" t="s">
        <v>84</v>
      </c>
      <c r="M1" s="107" t="s">
        <v>85</v>
      </c>
      <c r="N1" s="52"/>
      <c r="O1" s="53" t="s">
        <v>6</v>
      </c>
      <c r="P1" s="108">
        <v>42786</v>
      </c>
    </row>
    <row r="2" spans="1:16" ht="15.75" thickBot="1">
      <c r="A2" s="109">
        <v>42765</v>
      </c>
      <c r="B2" s="110" t="s">
        <v>86</v>
      </c>
      <c r="C2" s="99"/>
      <c r="D2" s="111"/>
      <c r="E2" s="111"/>
      <c r="F2" s="112"/>
      <c r="G2" s="113"/>
      <c r="H2" s="114"/>
      <c r="I2" s="3">
        <v>0.81</v>
      </c>
      <c r="J2" s="5"/>
      <c r="K2" s="4">
        <v>0</v>
      </c>
      <c r="L2" s="5"/>
      <c r="M2" s="9"/>
      <c r="N2" s="57"/>
      <c r="O2" s="58" t="s">
        <v>52</v>
      </c>
      <c r="P2" s="115">
        <v>23660.7</v>
      </c>
    </row>
    <row r="3" spans="1:16" ht="15.75" thickBot="1">
      <c r="A3" s="109">
        <v>42765</v>
      </c>
      <c r="B3" s="116" t="s">
        <v>87</v>
      </c>
      <c r="C3" s="10" t="s">
        <v>24</v>
      </c>
      <c r="D3" s="7">
        <v>1</v>
      </c>
      <c r="E3" s="7">
        <v>5</v>
      </c>
      <c r="F3" s="117"/>
      <c r="G3" s="118" t="s">
        <v>88</v>
      </c>
      <c r="H3" s="114" t="s">
        <v>89</v>
      </c>
      <c r="I3" s="3">
        <v>0.81</v>
      </c>
      <c r="J3" s="5"/>
      <c r="K3" s="4">
        <v>5</v>
      </c>
      <c r="L3" s="5"/>
      <c r="M3" s="9"/>
      <c r="N3" s="57"/>
      <c r="O3" s="62" t="s">
        <v>53</v>
      </c>
      <c r="P3" s="119">
        <v>0</v>
      </c>
    </row>
    <row r="4" spans="1:16" ht="15.75" thickBot="1">
      <c r="A4" s="109">
        <v>42765</v>
      </c>
      <c r="B4" s="116" t="s">
        <v>90</v>
      </c>
      <c r="C4" s="10" t="s">
        <v>24</v>
      </c>
      <c r="D4" s="7">
        <v>1</v>
      </c>
      <c r="E4" s="7">
        <v>3</v>
      </c>
      <c r="F4" s="117"/>
      <c r="G4" s="118" t="s">
        <v>88</v>
      </c>
      <c r="H4" s="114" t="s">
        <v>89</v>
      </c>
      <c r="I4" s="3">
        <v>0.81</v>
      </c>
      <c r="J4" s="5"/>
      <c r="K4" s="4">
        <v>3</v>
      </c>
      <c r="L4" s="5"/>
      <c r="M4" s="9"/>
      <c r="N4" s="66"/>
      <c r="O4" s="58" t="s">
        <v>52</v>
      </c>
      <c r="P4" s="115">
        <v>4793</v>
      </c>
    </row>
    <row r="5" spans="1:16" ht="15">
      <c r="A5" s="109">
        <v>42765</v>
      </c>
      <c r="B5" s="116" t="s">
        <v>91</v>
      </c>
      <c r="C5" s="10" t="s">
        <v>24</v>
      </c>
      <c r="D5" s="7">
        <v>5000</v>
      </c>
      <c r="E5" s="7">
        <v>0.081</v>
      </c>
      <c r="F5" s="117"/>
      <c r="G5" s="118" t="s">
        <v>92</v>
      </c>
      <c r="H5" s="114" t="s">
        <v>20</v>
      </c>
      <c r="I5" s="3">
        <v>0.81</v>
      </c>
      <c r="J5" s="5"/>
      <c r="K5" s="4">
        <v>405</v>
      </c>
      <c r="L5" s="5"/>
      <c r="M5" s="9"/>
      <c r="N5" s="120" t="s">
        <v>54</v>
      </c>
      <c r="O5" s="121" t="s">
        <v>55</v>
      </c>
      <c r="P5" s="115">
        <v>50</v>
      </c>
    </row>
    <row r="6" spans="1:16" ht="15">
      <c r="A6" s="109">
        <v>42765</v>
      </c>
      <c r="B6" s="116" t="s">
        <v>93</v>
      </c>
      <c r="C6" s="10" t="s">
        <v>24</v>
      </c>
      <c r="D6" s="7">
        <v>1</v>
      </c>
      <c r="E6" s="7">
        <v>10</v>
      </c>
      <c r="F6" s="117"/>
      <c r="G6" s="118" t="s">
        <v>94</v>
      </c>
      <c r="H6" s="114" t="s">
        <v>95</v>
      </c>
      <c r="I6" s="3">
        <v>0.81</v>
      </c>
      <c r="J6" s="5"/>
      <c r="K6" s="4">
        <v>10</v>
      </c>
      <c r="L6" s="5"/>
      <c r="M6" s="9"/>
      <c r="N6" s="122"/>
      <c r="O6" s="123" t="s">
        <v>56</v>
      </c>
      <c r="P6" s="115">
        <v>500</v>
      </c>
    </row>
    <row r="7" spans="1:16" ht="15.75" thickBot="1">
      <c r="A7" s="109">
        <v>42765</v>
      </c>
      <c r="B7" s="124" t="s">
        <v>96</v>
      </c>
      <c r="C7" s="125"/>
      <c r="D7" s="126">
        <v>1</v>
      </c>
      <c r="E7" s="126">
        <v>1</v>
      </c>
      <c r="F7" s="127"/>
      <c r="G7" s="128" t="s">
        <v>94</v>
      </c>
      <c r="H7" s="114" t="s">
        <v>95</v>
      </c>
      <c r="I7" s="3">
        <v>0.81</v>
      </c>
      <c r="J7" s="5"/>
      <c r="K7" s="4">
        <v>1</v>
      </c>
      <c r="L7" s="5"/>
      <c r="M7" s="9"/>
      <c r="N7" s="122"/>
      <c r="O7" s="123" t="s">
        <v>57</v>
      </c>
      <c r="P7" s="115">
        <v>0</v>
      </c>
    </row>
    <row r="8" spans="1:16" ht="15">
      <c r="A8" s="109">
        <v>42765</v>
      </c>
      <c r="B8" s="129" t="s">
        <v>97</v>
      </c>
      <c r="C8" s="100"/>
      <c r="D8" s="7"/>
      <c r="E8" s="7"/>
      <c r="F8" s="117"/>
      <c r="G8" s="8" t="s">
        <v>98</v>
      </c>
      <c r="H8" s="114" t="s">
        <v>20</v>
      </c>
      <c r="I8" s="3">
        <v>1.9</v>
      </c>
      <c r="J8" s="7">
        <v>13733.3</v>
      </c>
      <c r="K8" s="7">
        <v>0</v>
      </c>
      <c r="L8" s="5"/>
      <c r="M8" s="9"/>
      <c r="N8" s="122"/>
      <c r="O8" s="123" t="s">
        <v>58</v>
      </c>
      <c r="P8" s="115">
        <v>681</v>
      </c>
    </row>
    <row r="9" spans="1:16" ht="15">
      <c r="A9" s="109">
        <v>42765</v>
      </c>
      <c r="B9" s="129" t="s">
        <v>99</v>
      </c>
      <c r="C9" s="100"/>
      <c r="D9" s="7"/>
      <c r="E9" s="7"/>
      <c r="F9" s="117"/>
      <c r="G9" s="8" t="s">
        <v>98</v>
      </c>
      <c r="H9" s="114" t="s">
        <v>100</v>
      </c>
      <c r="I9" s="3">
        <v>1.9</v>
      </c>
      <c r="J9" s="7">
        <v>1335.5</v>
      </c>
      <c r="K9" s="7">
        <v>0</v>
      </c>
      <c r="L9" s="5"/>
      <c r="M9" s="9"/>
      <c r="N9" s="122"/>
      <c r="O9" s="123" t="s">
        <v>59</v>
      </c>
      <c r="P9" s="115">
        <v>7892.1</v>
      </c>
    </row>
    <row r="10" spans="1:16" ht="15">
      <c r="A10" s="109">
        <v>42765</v>
      </c>
      <c r="B10" s="129" t="s">
        <v>101</v>
      </c>
      <c r="C10" s="100"/>
      <c r="D10" s="7"/>
      <c r="E10" s="7"/>
      <c r="F10" s="117"/>
      <c r="G10" s="8" t="s">
        <v>98</v>
      </c>
      <c r="H10" s="114" t="s">
        <v>89</v>
      </c>
      <c r="I10" s="3">
        <v>1.9</v>
      </c>
      <c r="J10" s="7">
        <v>10003.1</v>
      </c>
      <c r="K10" s="7">
        <v>0</v>
      </c>
      <c r="L10" s="5"/>
      <c r="M10" s="9"/>
      <c r="N10" s="122"/>
      <c r="O10" s="123" t="s">
        <v>60</v>
      </c>
      <c r="P10" s="115">
        <v>91.2</v>
      </c>
    </row>
    <row r="11" spans="1:16" ht="15">
      <c r="A11" s="109">
        <v>42765</v>
      </c>
      <c r="B11" s="129" t="s">
        <v>102</v>
      </c>
      <c r="C11" s="100"/>
      <c r="D11" s="7"/>
      <c r="E11" s="7"/>
      <c r="F11" s="117"/>
      <c r="G11" s="8" t="s">
        <v>98</v>
      </c>
      <c r="H11" s="114" t="s">
        <v>103</v>
      </c>
      <c r="I11" s="3">
        <v>1.9</v>
      </c>
      <c r="J11" s="7">
        <v>52415.99</v>
      </c>
      <c r="K11" s="7">
        <v>0</v>
      </c>
      <c r="L11" s="5"/>
      <c r="M11" s="9"/>
      <c r="N11" s="122"/>
      <c r="O11" s="123" t="s">
        <v>61</v>
      </c>
      <c r="P11" s="115">
        <v>0</v>
      </c>
    </row>
    <row r="12" spans="1:16" ht="15.75" thickBot="1">
      <c r="A12" s="109">
        <v>42765</v>
      </c>
      <c r="B12" s="129" t="s">
        <v>104</v>
      </c>
      <c r="C12" s="100"/>
      <c r="D12" s="7"/>
      <c r="E12" s="7"/>
      <c r="F12" s="117"/>
      <c r="G12" s="8" t="s">
        <v>98</v>
      </c>
      <c r="H12" s="114" t="s">
        <v>95</v>
      </c>
      <c r="I12" s="3">
        <v>1.9</v>
      </c>
      <c r="J12" s="7">
        <v>11085.13</v>
      </c>
      <c r="K12" s="7">
        <v>0</v>
      </c>
      <c r="L12" s="5"/>
      <c r="M12" s="9"/>
      <c r="N12" s="122"/>
      <c r="O12" s="123" t="s">
        <v>62</v>
      </c>
      <c r="P12" s="115">
        <v>13713</v>
      </c>
    </row>
    <row r="13" spans="1:16" ht="15">
      <c r="A13" s="109">
        <v>42767</v>
      </c>
      <c r="B13" s="110" t="s">
        <v>105</v>
      </c>
      <c r="C13" s="99"/>
      <c r="D13" s="111"/>
      <c r="E13" s="111"/>
      <c r="F13" s="112"/>
      <c r="G13" s="113"/>
      <c r="H13" s="114"/>
      <c r="I13" s="3">
        <v>0.81</v>
      </c>
      <c r="J13" s="5"/>
      <c r="K13" s="4">
        <v>0</v>
      </c>
      <c r="L13" s="5"/>
      <c r="M13" s="9"/>
      <c r="N13" s="122"/>
      <c r="O13" s="123" t="s">
        <v>64</v>
      </c>
      <c r="P13" s="115">
        <v>5</v>
      </c>
    </row>
    <row r="14" spans="1:16" ht="15">
      <c r="A14" s="109">
        <v>42767</v>
      </c>
      <c r="B14" s="116" t="s">
        <v>106</v>
      </c>
      <c r="C14" s="10" t="s">
        <v>24</v>
      </c>
      <c r="D14" s="7">
        <v>1</v>
      </c>
      <c r="E14" s="7">
        <v>15</v>
      </c>
      <c r="F14" s="117"/>
      <c r="G14" s="118" t="s">
        <v>88</v>
      </c>
      <c r="H14" s="114" t="s">
        <v>107</v>
      </c>
      <c r="I14" s="3">
        <v>0.81</v>
      </c>
      <c r="J14" s="5"/>
      <c r="K14" s="4">
        <v>15</v>
      </c>
      <c r="L14" s="5"/>
      <c r="M14" s="9"/>
      <c r="N14" s="122"/>
      <c r="O14" s="123" t="s">
        <v>66</v>
      </c>
      <c r="P14" s="115">
        <v>0</v>
      </c>
    </row>
    <row r="15" spans="1:16" ht="15">
      <c r="A15" s="109">
        <v>42767</v>
      </c>
      <c r="B15" s="116" t="s">
        <v>108</v>
      </c>
      <c r="C15" s="10" t="s">
        <v>24</v>
      </c>
      <c r="D15" s="7">
        <v>2</v>
      </c>
      <c r="E15" s="7">
        <v>6</v>
      </c>
      <c r="F15" s="117"/>
      <c r="G15" s="118" t="s">
        <v>88</v>
      </c>
      <c r="H15" s="114" t="s">
        <v>107</v>
      </c>
      <c r="I15" s="3">
        <v>0.81</v>
      </c>
      <c r="J15" s="5"/>
      <c r="K15" s="4">
        <v>12</v>
      </c>
      <c r="L15" s="5"/>
      <c r="M15" s="9"/>
      <c r="N15" s="122"/>
      <c r="O15" s="123" t="s">
        <v>67</v>
      </c>
      <c r="P15" s="115">
        <v>5000</v>
      </c>
    </row>
    <row r="16" spans="1:16" ht="15">
      <c r="A16" s="109">
        <v>42767</v>
      </c>
      <c r="B16" s="116" t="s">
        <v>109</v>
      </c>
      <c r="C16" s="10"/>
      <c r="D16" s="7">
        <v>1</v>
      </c>
      <c r="E16" s="7">
        <v>160</v>
      </c>
      <c r="F16" s="117"/>
      <c r="G16" s="118" t="s">
        <v>88</v>
      </c>
      <c r="H16" s="114" t="s">
        <v>107</v>
      </c>
      <c r="I16" s="3">
        <v>0.81</v>
      </c>
      <c r="J16" s="5"/>
      <c r="K16" s="4">
        <v>160</v>
      </c>
      <c r="L16" s="5"/>
      <c r="M16" s="9"/>
      <c r="N16" s="122"/>
      <c r="O16" s="123" t="s">
        <v>68</v>
      </c>
      <c r="P16" s="115">
        <v>0</v>
      </c>
    </row>
    <row r="17" spans="1:16" ht="15">
      <c r="A17" s="109">
        <v>42767</v>
      </c>
      <c r="B17" s="116" t="s">
        <v>110</v>
      </c>
      <c r="C17" s="100"/>
      <c r="D17" s="7">
        <v>180</v>
      </c>
      <c r="E17" s="7">
        <v>0.6</v>
      </c>
      <c r="F17" s="117"/>
      <c r="G17" s="118" t="s">
        <v>88</v>
      </c>
      <c r="H17" s="114" t="s">
        <v>107</v>
      </c>
      <c r="I17" s="3">
        <v>0.81</v>
      </c>
      <c r="J17" s="5"/>
      <c r="K17" s="4">
        <v>108</v>
      </c>
      <c r="L17" s="5"/>
      <c r="M17" s="9"/>
      <c r="N17" s="122"/>
      <c r="O17" s="123" t="s">
        <v>69</v>
      </c>
      <c r="P17" s="115">
        <v>0</v>
      </c>
    </row>
    <row r="18" spans="1:16" ht="15">
      <c r="A18" s="109">
        <v>42767</v>
      </c>
      <c r="B18" s="116" t="s">
        <v>111</v>
      </c>
      <c r="C18" s="10"/>
      <c r="D18" s="7">
        <v>120</v>
      </c>
      <c r="E18" s="7">
        <v>0.125</v>
      </c>
      <c r="F18" s="117"/>
      <c r="G18" s="118" t="s">
        <v>88</v>
      </c>
      <c r="H18" s="114" t="s">
        <v>103</v>
      </c>
      <c r="I18" s="3">
        <v>0.81</v>
      </c>
      <c r="J18" s="5"/>
      <c r="K18" s="4">
        <v>15</v>
      </c>
      <c r="L18" s="5"/>
      <c r="M18" s="9"/>
      <c r="N18" s="122"/>
      <c r="O18" s="130" t="s">
        <v>70</v>
      </c>
      <c r="P18" s="115">
        <v>64</v>
      </c>
    </row>
    <row r="19" spans="1:16" ht="15.75" thickBot="1">
      <c r="A19" s="109">
        <v>42767</v>
      </c>
      <c r="B19" s="116" t="s">
        <v>112</v>
      </c>
      <c r="C19" s="100"/>
      <c r="D19" s="7">
        <v>5</v>
      </c>
      <c r="E19" s="7">
        <v>0.5</v>
      </c>
      <c r="F19" s="117"/>
      <c r="G19" s="118" t="s">
        <v>88</v>
      </c>
      <c r="H19" s="114" t="s">
        <v>107</v>
      </c>
      <c r="I19" s="3">
        <v>0.81</v>
      </c>
      <c r="J19" s="5"/>
      <c r="K19" s="4">
        <v>2.5</v>
      </c>
      <c r="L19" s="5"/>
      <c r="M19" s="9"/>
      <c r="N19" s="122"/>
      <c r="O19" s="131" t="s">
        <v>71</v>
      </c>
      <c r="P19" s="115">
        <v>15</v>
      </c>
    </row>
    <row r="20" spans="1:16" ht="15.75" thickBot="1">
      <c r="A20" s="109">
        <v>42767</v>
      </c>
      <c r="B20" s="116" t="s">
        <v>113</v>
      </c>
      <c r="C20" s="10" t="s">
        <v>24</v>
      </c>
      <c r="D20" s="7">
        <v>10</v>
      </c>
      <c r="E20" s="7">
        <v>3.5</v>
      </c>
      <c r="F20" s="117"/>
      <c r="G20" s="118" t="s">
        <v>88</v>
      </c>
      <c r="H20" s="114" t="s">
        <v>107</v>
      </c>
      <c r="I20" s="3">
        <v>0.81</v>
      </c>
      <c r="J20" s="5"/>
      <c r="K20" s="4">
        <v>35</v>
      </c>
      <c r="L20" s="5"/>
      <c r="M20" s="9"/>
      <c r="N20" s="132"/>
      <c r="O20" s="133" t="s">
        <v>72</v>
      </c>
      <c r="P20" s="115">
        <v>32804.3</v>
      </c>
    </row>
    <row r="21" spans="1:16" ht="15">
      <c r="A21" s="109">
        <v>42767</v>
      </c>
      <c r="B21" s="116" t="s">
        <v>114</v>
      </c>
      <c r="C21" s="10" t="s">
        <v>24</v>
      </c>
      <c r="D21" s="7">
        <v>2000</v>
      </c>
      <c r="E21" s="7">
        <v>0.0115</v>
      </c>
      <c r="F21" s="117"/>
      <c r="G21" s="118" t="s">
        <v>88</v>
      </c>
      <c r="H21" s="114" t="s">
        <v>89</v>
      </c>
      <c r="I21" s="3">
        <v>0.81</v>
      </c>
      <c r="J21" s="5"/>
      <c r="K21" s="4">
        <v>23</v>
      </c>
      <c r="L21" s="5"/>
      <c r="M21" s="9"/>
      <c r="N21" s="134" t="s">
        <v>73</v>
      </c>
      <c r="O21" s="135" t="s">
        <v>74</v>
      </c>
      <c r="P21" s="136">
        <v>5300</v>
      </c>
    </row>
    <row r="22" spans="1:16" ht="15">
      <c r="A22" s="109">
        <v>42767</v>
      </c>
      <c r="B22" s="116" t="s">
        <v>115</v>
      </c>
      <c r="C22" s="10" t="s">
        <v>24</v>
      </c>
      <c r="D22" s="7">
        <v>5</v>
      </c>
      <c r="E22" s="7">
        <v>1.8</v>
      </c>
      <c r="F22" s="117"/>
      <c r="G22" s="118" t="s">
        <v>88</v>
      </c>
      <c r="H22" s="114" t="s">
        <v>107</v>
      </c>
      <c r="I22" s="3">
        <v>0.81</v>
      </c>
      <c r="J22" s="5"/>
      <c r="K22" s="4">
        <v>9</v>
      </c>
      <c r="L22" s="5"/>
      <c r="M22" s="9"/>
      <c r="N22" s="122"/>
      <c r="O22" s="137" t="s">
        <v>75</v>
      </c>
      <c r="P22" s="115">
        <v>628</v>
      </c>
    </row>
    <row r="23" spans="1:16" ht="15">
      <c r="A23" s="109">
        <v>42767</v>
      </c>
      <c r="B23" s="116" t="s">
        <v>116</v>
      </c>
      <c r="C23" s="100"/>
      <c r="D23" s="7">
        <v>750</v>
      </c>
      <c r="E23" s="7">
        <v>0.1</v>
      </c>
      <c r="F23" s="117"/>
      <c r="G23" s="118" t="s">
        <v>92</v>
      </c>
      <c r="H23" s="114" t="s">
        <v>89</v>
      </c>
      <c r="I23" s="3">
        <v>0.81</v>
      </c>
      <c r="J23" s="5"/>
      <c r="K23" s="4">
        <v>75</v>
      </c>
      <c r="L23" s="5"/>
      <c r="M23" s="9"/>
      <c r="N23" s="122"/>
      <c r="O23" s="137" t="s">
        <v>76</v>
      </c>
      <c r="P23" s="115">
        <v>0</v>
      </c>
    </row>
    <row r="24" spans="1:16" ht="15">
      <c r="A24" s="109">
        <v>42767</v>
      </c>
      <c r="B24" s="116" t="s">
        <v>117</v>
      </c>
      <c r="C24" s="10"/>
      <c r="D24" s="7">
        <v>36</v>
      </c>
      <c r="E24" s="7">
        <v>0.27</v>
      </c>
      <c r="F24" s="117"/>
      <c r="G24" s="118" t="s">
        <v>88</v>
      </c>
      <c r="H24" s="114" t="s">
        <v>103</v>
      </c>
      <c r="I24" s="3">
        <v>0.81</v>
      </c>
      <c r="J24" s="5"/>
      <c r="K24" s="4">
        <v>9.72</v>
      </c>
      <c r="L24" s="5"/>
      <c r="M24" s="9"/>
      <c r="N24" s="122"/>
      <c r="O24" s="137" t="s">
        <v>77</v>
      </c>
      <c r="P24" s="115">
        <v>3214</v>
      </c>
    </row>
    <row r="25" spans="1:16" ht="15">
      <c r="A25" s="109">
        <v>42767</v>
      </c>
      <c r="B25" s="116" t="s">
        <v>118</v>
      </c>
      <c r="C25" s="10" t="s">
        <v>24</v>
      </c>
      <c r="D25" s="7">
        <v>36</v>
      </c>
      <c r="E25" s="7">
        <v>2</v>
      </c>
      <c r="F25" s="117"/>
      <c r="G25" s="118" t="s">
        <v>88</v>
      </c>
      <c r="H25" s="114" t="s">
        <v>107</v>
      </c>
      <c r="I25" s="3">
        <v>0.81</v>
      </c>
      <c r="J25" s="5"/>
      <c r="K25" s="4">
        <v>72</v>
      </c>
      <c r="L25" s="139"/>
      <c r="M25" s="139"/>
      <c r="N25" s="122"/>
      <c r="O25" s="137"/>
      <c r="P25" s="115">
        <v>0</v>
      </c>
    </row>
    <row r="26" spans="1:16" ht="15">
      <c r="A26" s="109">
        <v>42767</v>
      </c>
      <c r="B26" s="116" t="s">
        <v>119</v>
      </c>
      <c r="C26" s="10"/>
      <c r="D26" s="7">
        <v>1</v>
      </c>
      <c r="E26" s="7">
        <v>1</v>
      </c>
      <c r="F26" s="117"/>
      <c r="G26" s="118" t="s">
        <v>88</v>
      </c>
      <c r="H26" s="114" t="s">
        <v>107</v>
      </c>
      <c r="I26" s="3">
        <v>0.81</v>
      </c>
      <c r="J26" s="5"/>
      <c r="K26" s="4">
        <v>1</v>
      </c>
      <c r="L26" s="139"/>
      <c r="M26" s="139"/>
      <c r="N26" s="122"/>
      <c r="O26" s="137"/>
      <c r="P26" s="115">
        <v>0</v>
      </c>
    </row>
    <row r="27" spans="1:16" ht="15.75" thickBot="1">
      <c r="A27" s="109">
        <v>42767</v>
      </c>
      <c r="B27" s="124" t="s">
        <v>120</v>
      </c>
      <c r="C27" s="125" t="s">
        <v>24</v>
      </c>
      <c r="D27" s="126">
        <v>500</v>
      </c>
      <c r="E27" s="126">
        <v>0.0184</v>
      </c>
      <c r="F27" s="127"/>
      <c r="G27" s="128" t="s">
        <v>88</v>
      </c>
      <c r="H27" s="114" t="s">
        <v>89</v>
      </c>
      <c r="I27" s="3">
        <v>0.81</v>
      </c>
      <c r="J27" s="5"/>
      <c r="K27" s="4">
        <v>9.2</v>
      </c>
      <c r="L27" s="139"/>
      <c r="M27" s="139"/>
      <c r="N27" s="122"/>
      <c r="O27" s="140" t="s">
        <v>79</v>
      </c>
      <c r="P27" s="115">
        <v>0</v>
      </c>
    </row>
    <row r="28" spans="1:16" ht="15.75" thickBot="1">
      <c r="A28" s="109">
        <v>42786</v>
      </c>
      <c r="B28" s="110" t="s">
        <v>121</v>
      </c>
      <c r="C28" s="141"/>
      <c r="D28" s="111"/>
      <c r="E28" s="111"/>
      <c r="F28" s="112"/>
      <c r="G28" s="113"/>
      <c r="H28" s="114"/>
      <c r="I28" s="3">
        <v>0.81</v>
      </c>
      <c r="J28" s="5"/>
      <c r="K28" s="4">
        <v>0</v>
      </c>
      <c r="L28" s="139"/>
      <c r="M28" s="139"/>
      <c r="N28" s="132"/>
      <c r="O28" s="142" t="s">
        <v>72</v>
      </c>
      <c r="P28" s="115">
        <v>9142</v>
      </c>
    </row>
    <row r="29" spans="1:16" ht="15.75" thickBot="1">
      <c r="A29" s="109">
        <v>42786</v>
      </c>
      <c r="B29" s="116" t="s">
        <v>122</v>
      </c>
      <c r="C29" s="10" t="s">
        <v>123</v>
      </c>
      <c r="D29" s="7">
        <v>1</v>
      </c>
      <c r="E29" s="7">
        <v>35</v>
      </c>
      <c r="F29" s="117"/>
      <c r="G29" s="118" t="s">
        <v>88</v>
      </c>
      <c r="H29" s="114" t="s">
        <v>107</v>
      </c>
      <c r="I29" s="3">
        <v>0.81</v>
      </c>
      <c r="J29" s="5"/>
      <c r="K29" s="4">
        <v>35</v>
      </c>
      <c r="L29" s="139"/>
      <c r="M29" s="139"/>
      <c r="N29" s="143"/>
      <c r="O29" s="144"/>
      <c r="P29" s="145"/>
    </row>
    <row r="30" spans="1:16" ht="15.75" thickBot="1">
      <c r="A30" s="109">
        <v>42786</v>
      </c>
      <c r="B30" s="116" t="s">
        <v>124</v>
      </c>
      <c r="C30" s="10" t="s">
        <v>125</v>
      </c>
      <c r="D30" s="7">
        <v>5</v>
      </c>
      <c r="E30" s="7">
        <v>2.8</v>
      </c>
      <c r="F30" s="117"/>
      <c r="G30" s="118" t="s">
        <v>88</v>
      </c>
      <c r="H30" s="114" t="s">
        <v>95</v>
      </c>
      <c r="I30" s="3">
        <v>0.81</v>
      </c>
      <c r="J30" s="5"/>
      <c r="K30" s="4">
        <v>14</v>
      </c>
      <c r="L30" s="139"/>
      <c r="M30" s="139"/>
      <c r="N30" s="97"/>
      <c r="O30" s="146" t="s">
        <v>80</v>
      </c>
      <c r="P30" s="147">
        <v>-1.6000000000021828</v>
      </c>
    </row>
    <row r="31" spans="1:16" ht="15.75" thickBot="1">
      <c r="A31" s="148"/>
      <c r="B31" s="138"/>
      <c r="C31" s="149"/>
      <c r="D31" s="150"/>
      <c r="E31" s="150"/>
      <c r="F31" s="149"/>
      <c r="G31" s="149"/>
      <c r="H31" s="149"/>
      <c r="I31" s="149"/>
      <c r="J31" s="149"/>
      <c r="K31" s="149"/>
      <c r="L31" s="139"/>
      <c r="M31" s="139"/>
      <c r="N31" s="97"/>
      <c r="O31" s="146" t="s">
        <v>80</v>
      </c>
      <c r="P31" s="151">
        <v>-1.2999999999992724</v>
      </c>
    </row>
  </sheetData>
  <sheetProtection/>
  <mergeCells count="3">
    <mergeCell ref="N1:N4"/>
    <mergeCell ref="N5:N20"/>
    <mergeCell ref="N21:N28"/>
  </mergeCells>
  <conditionalFormatting sqref="J1 K2:K7 K13:K30">
    <cfRule type="cellIs" priority="8" dxfId="26" operator="equal" stopIfTrue="1">
      <formula>0</formula>
    </cfRule>
  </conditionalFormatting>
  <conditionalFormatting sqref="J8:J12">
    <cfRule type="cellIs" priority="6" dxfId="26" operator="equal" stopIfTrue="1">
      <formula>0</formula>
    </cfRule>
  </conditionalFormatting>
  <conditionalFormatting sqref="J2:J7">
    <cfRule type="cellIs" priority="4" dxfId="26" operator="equal" stopIfTrue="1">
      <formula>0</formula>
    </cfRule>
  </conditionalFormatting>
  <conditionalFormatting sqref="J13:J30">
    <cfRule type="cellIs" priority="2" dxfId="26" operator="equal" stopIfTrue="1">
      <formula>0</formula>
    </cfRule>
  </conditionalFormatting>
  <dataValidations count="4">
    <dataValidation type="list" allowBlank="1" showErrorMessage="1" errorTitle="Сообщение от Администратора!" error="Неверно указано сочетание букв!&#10;Введите значение из списка." sqref="F2:F30">
      <formula1>$E$2</formula1>
    </dataValidation>
    <dataValidation type="list" allowBlank="1" showInputMessage="1" showErrorMessage="1" sqref="H2:H30">
      <formula1>"MT,MB,Ş,R,SV,KM,Idarə,"</formula1>
    </dataValidation>
    <dataValidation type="decimal" allowBlank="1" showErrorMessage="1" errorTitle="Сообщение от Администратора!" error="Курс доллара может быть введен только в числовом значение!" sqref="I1">
      <formula1>1</formula1>
      <formula2>9999999999</formula2>
    </dataValidation>
    <dataValidation type="date" allowBlank="1" errorTitle="Сообщение от Администратора!" error="Введите дату в формате дд.мм.гг!" sqref="A1:A30">
      <formula1>37987</formula1>
      <formula2>38351</formula2>
    </dataValidation>
  </dataValidations>
  <printOptions/>
  <pageMargins left="0.16" right="0.16" top="0.75" bottom="0.47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P6"/>
  <sheetViews>
    <sheetView zoomScalePageLayoutView="0" workbookViewId="0" topLeftCell="A1">
      <selection activeCell="D22" sqref="D22"/>
    </sheetView>
  </sheetViews>
  <sheetFormatPr defaultColWidth="9.140625" defaultRowHeight="15"/>
  <cols>
    <col min="2" max="2" width="24.421875" style="0" bestFit="1" customWidth="1"/>
    <col min="3" max="3" width="5.28125" style="0" customWidth="1"/>
    <col min="4" max="4" width="6.140625" style="0" customWidth="1"/>
    <col min="5" max="5" width="5.57421875" style="0" customWidth="1"/>
    <col min="6" max="6" width="0" style="0" hidden="1" customWidth="1"/>
    <col min="15" max="15" width="19.8515625" style="0" bestFit="1" customWidth="1"/>
  </cols>
  <sheetData>
    <row r="2" spans="4:5" ht="15.75" thickBot="1">
      <c r="D2">
        <v>10</v>
      </c>
      <c r="E2">
        <v>15</v>
      </c>
    </row>
    <row r="3" spans="1:16" ht="36.75" thickBot="1">
      <c r="A3" s="101" t="s">
        <v>6</v>
      </c>
      <c r="B3" s="102" t="s">
        <v>7</v>
      </c>
      <c r="C3" s="103" t="s">
        <v>81</v>
      </c>
      <c r="D3" s="104" t="s">
        <v>9</v>
      </c>
      <c r="E3" s="104" t="s">
        <v>10</v>
      </c>
      <c r="F3" s="104" t="s">
        <v>11</v>
      </c>
      <c r="G3" s="104" t="s">
        <v>12</v>
      </c>
      <c r="H3" s="104" t="s">
        <v>13</v>
      </c>
      <c r="I3" s="104" t="s">
        <v>0</v>
      </c>
      <c r="J3" s="105" t="s">
        <v>82</v>
      </c>
      <c r="K3" s="105" t="s">
        <v>83</v>
      </c>
      <c r="L3" s="106" t="s">
        <v>84</v>
      </c>
      <c r="M3" s="107" t="s">
        <v>85</v>
      </c>
      <c r="N3" s="52"/>
      <c r="O3" s="53" t="s">
        <v>6</v>
      </c>
      <c r="P3" s="108">
        <v>42786</v>
      </c>
    </row>
    <row r="4" spans="1:16" ht="15.75" thickBot="1">
      <c r="A4" s="109" t="e">
        <f>Пример!A&amp;D2</f>
        <v>#NAME?</v>
      </c>
      <c r="B4" s="110" t="s">
        <v>86</v>
      </c>
      <c r="C4" s="99"/>
      <c r="D4" s="111"/>
      <c r="E4" s="111"/>
      <c r="F4" s="112"/>
      <c r="G4" s="113"/>
      <c r="H4" s="114"/>
      <c r="I4" s="3">
        <v>0.81</v>
      </c>
      <c r="J4" s="5"/>
      <c r="K4" s="4">
        <v>0</v>
      </c>
      <c r="L4" s="5"/>
      <c r="M4" s="9"/>
      <c r="N4" s="57"/>
      <c r="O4" s="58" t="s">
        <v>52</v>
      </c>
      <c r="P4" s="115">
        <v>23660.7</v>
      </c>
    </row>
    <row r="5" spans="1:16" ht="15.75" thickBot="1">
      <c r="A5" s="109">
        <v>42765</v>
      </c>
      <c r="B5" s="116" t="s">
        <v>87</v>
      </c>
      <c r="C5" s="10" t="s">
        <v>24</v>
      </c>
      <c r="D5" s="7">
        <v>1</v>
      </c>
      <c r="E5" s="7">
        <v>5</v>
      </c>
      <c r="F5" s="117"/>
      <c r="G5" s="118" t="s">
        <v>88</v>
      </c>
      <c r="H5" s="114" t="s">
        <v>89</v>
      </c>
      <c r="I5" s="3">
        <v>0.81</v>
      </c>
      <c r="J5" s="5"/>
      <c r="K5" s="4">
        <v>5</v>
      </c>
      <c r="L5" s="5"/>
      <c r="M5" s="9"/>
      <c r="N5" s="57"/>
      <c r="O5" s="62" t="s">
        <v>53</v>
      </c>
      <c r="P5" s="119">
        <v>0</v>
      </c>
    </row>
    <row r="6" spans="1:16" ht="15.75" thickBot="1">
      <c r="A6" s="109">
        <v>42765</v>
      </c>
      <c r="B6" s="116" t="s">
        <v>90</v>
      </c>
      <c r="C6" s="10" t="s">
        <v>24</v>
      </c>
      <c r="D6" s="7">
        <v>1</v>
      </c>
      <c r="E6" s="7">
        <v>3</v>
      </c>
      <c r="F6" s="117"/>
      <c r="G6" s="118" t="s">
        <v>88</v>
      </c>
      <c r="H6" s="114" t="s">
        <v>89</v>
      </c>
      <c r="I6" s="3">
        <v>0.81</v>
      </c>
      <c r="J6" s="5"/>
      <c r="K6" s="4">
        <v>3</v>
      </c>
      <c r="L6" s="5"/>
      <c r="M6" s="9"/>
      <c r="N6" s="66"/>
      <c r="O6" s="58" t="s">
        <v>52</v>
      </c>
      <c r="P6" s="115">
        <v>4793</v>
      </c>
    </row>
  </sheetData>
  <sheetProtection/>
  <mergeCells count="1">
    <mergeCell ref="N3:N6"/>
  </mergeCells>
  <conditionalFormatting sqref="J3 K4:K6">
    <cfRule type="cellIs" priority="4" dxfId="26" operator="equal" stopIfTrue="1">
      <formula>0</formula>
    </cfRule>
  </conditionalFormatting>
  <conditionalFormatting sqref="J4:J6">
    <cfRule type="cellIs" priority="2" dxfId="26" operator="equal" stopIfTrue="1">
      <formula>0</formula>
    </cfRule>
  </conditionalFormatting>
  <dataValidations count="4">
    <dataValidation type="date" allowBlank="1" errorTitle="Сообщение от Администратора!" error="Введите дату в формате дд.мм.гг!" sqref="A3:A6">
      <formula1>37987</formula1>
      <formula2>38351</formula2>
    </dataValidation>
    <dataValidation type="decimal" allowBlank="1" showErrorMessage="1" errorTitle="Сообщение от Администратора!" error="Курс доллара может быть введен только в числовом значение!" sqref="I3">
      <formula1>1</formula1>
      <formula2>9999999999</formula2>
    </dataValidation>
    <dataValidation type="list" allowBlank="1" showInputMessage="1" showErrorMessage="1" sqref="H4:H6">
      <formula1>"MT,MB,Ş,R,SV,KM,Idarə,"</formula1>
    </dataValidation>
    <dataValidation type="list" allowBlank="1" showErrorMessage="1" errorTitle="Сообщение от Администратора!" error="Неверно указано сочетание букв!&#10;Введите значение из списка." sqref="F4:F6">
      <formula1>$E$4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B1">
      <selection activeCell="O10" sqref="O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2017-02-22T12:00:54Z</cp:lastPrinted>
  <dcterms:created xsi:type="dcterms:W3CDTF">2017-02-22T11:08:11Z</dcterms:created>
  <dcterms:modified xsi:type="dcterms:W3CDTF">2017-02-24T04:58:11Z</dcterms:modified>
  <cp:category/>
  <cp:version/>
  <cp:contentType/>
  <cp:contentStatus/>
</cp:coreProperties>
</file>