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пециалист по ИТ\Desktop\"/>
    </mc:Choice>
  </mc:AlternateContent>
  <bookViews>
    <workbookView xWindow="0" yWindow="0" windowWidth="28800" windowHeight="12375"/>
  </bookViews>
  <sheets>
    <sheet name="Лист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1" i="1"/>
  <c r="E2" i="1"/>
  <c r="F2" i="1" s="1"/>
  <c r="C2" i="1" s="1"/>
  <c r="E3" i="1"/>
  <c r="E4" i="1"/>
  <c r="F4" i="1" s="1"/>
  <c r="C4" i="1" s="1"/>
  <c r="E5" i="1"/>
  <c r="E6" i="1"/>
  <c r="F6" i="1" s="1"/>
  <c r="C6" i="1" s="1"/>
  <c r="E7" i="1"/>
  <c r="E8" i="1"/>
  <c r="F8" i="1" s="1"/>
  <c r="C8" i="1" s="1"/>
  <c r="E9" i="1"/>
  <c r="E10" i="1"/>
  <c r="F10" i="1" s="1"/>
  <c r="C10" i="1" s="1"/>
  <c r="E11" i="1"/>
  <c r="E12" i="1"/>
  <c r="F12" i="1" s="1"/>
  <c r="C12" i="1" s="1"/>
  <c r="E13" i="1"/>
  <c r="E14" i="1"/>
  <c r="F14" i="1" s="1"/>
  <c r="C14" i="1" s="1"/>
  <c r="E15" i="1"/>
  <c r="E16" i="1"/>
  <c r="F16" i="1" s="1"/>
  <c r="C16" i="1" s="1"/>
  <c r="E17" i="1"/>
  <c r="E18" i="1"/>
  <c r="F18" i="1" s="1"/>
  <c r="C18" i="1" s="1"/>
  <c r="E19" i="1"/>
  <c r="E20" i="1"/>
  <c r="F20" i="1" s="1"/>
  <c r="C20" i="1" s="1"/>
  <c r="E21" i="1"/>
  <c r="E22" i="1"/>
  <c r="F22" i="1" s="1"/>
  <c r="C22" i="1" s="1"/>
  <c r="E23" i="1"/>
  <c r="E24" i="1"/>
  <c r="F24" i="1" s="1"/>
  <c r="C24" i="1" s="1"/>
  <c r="E25" i="1"/>
  <c r="E26" i="1"/>
  <c r="F26" i="1" s="1"/>
  <c r="C26" i="1" s="1"/>
  <c r="E27" i="1"/>
  <c r="E28" i="1"/>
  <c r="F28" i="1" s="1"/>
  <c r="C28" i="1" s="1"/>
  <c r="E29" i="1"/>
  <c r="E30" i="1"/>
  <c r="F30" i="1" s="1"/>
  <c r="C30" i="1" s="1"/>
  <c r="E31" i="1"/>
  <c r="E32" i="1"/>
  <c r="F32" i="1" s="1"/>
  <c r="C32" i="1" s="1"/>
  <c r="E1" i="1"/>
  <c r="Y32" i="1"/>
  <c r="Y31" i="1"/>
  <c r="F31" i="1"/>
  <c r="C31" i="1" s="1"/>
  <c r="Y30" i="1"/>
  <c r="Y29" i="1"/>
  <c r="F29" i="1"/>
  <c r="C29" i="1" s="1"/>
  <c r="Y28" i="1"/>
  <c r="Y27" i="1"/>
  <c r="F27" i="1"/>
  <c r="C27" i="1" s="1"/>
  <c r="Y26" i="1"/>
  <c r="Y25" i="1"/>
  <c r="F25" i="1"/>
  <c r="C25" i="1" s="1"/>
  <c r="Y24" i="1"/>
  <c r="Y23" i="1"/>
  <c r="F23" i="1"/>
  <c r="C23" i="1" s="1"/>
  <c r="Y22" i="1"/>
  <c r="Y21" i="1"/>
  <c r="F21" i="1"/>
  <c r="C21" i="1" s="1"/>
  <c r="Y20" i="1"/>
  <c r="Y19" i="1"/>
  <c r="F19" i="1"/>
  <c r="C19" i="1" s="1"/>
  <c r="Y18" i="1"/>
  <c r="Y17" i="1"/>
  <c r="F17" i="1"/>
  <c r="C17" i="1" s="1"/>
  <c r="Y16" i="1"/>
  <c r="Y15" i="1"/>
  <c r="F15" i="1"/>
  <c r="C15" i="1" s="1"/>
  <c r="Y14" i="1"/>
  <c r="Y13" i="1"/>
  <c r="F13" i="1"/>
  <c r="C13" i="1" s="1"/>
  <c r="Y12" i="1"/>
  <c r="Y11" i="1"/>
  <c r="F11" i="1"/>
  <c r="C11" i="1" s="1"/>
  <c r="Y10" i="1"/>
  <c r="Y9" i="1"/>
  <c r="F9" i="1"/>
  <c r="C9" i="1" s="1"/>
  <c r="Y8" i="1"/>
  <c r="Y7" i="1"/>
  <c r="F7" i="1"/>
  <c r="C7" i="1" s="1"/>
  <c r="Y6" i="1"/>
  <c r="Y5" i="1"/>
  <c r="F5" i="1"/>
  <c r="C5" i="1" s="1"/>
  <c r="Y4" i="1"/>
  <c r="Y3" i="1"/>
  <c r="F3" i="1"/>
  <c r="C3" i="1" s="1"/>
  <c r="Y2" i="1"/>
  <c r="Y1" i="1"/>
  <c r="F1" i="1"/>
  <c r="C1" i="1" s="1"/>
  <c r="B2" i="1" l="1"/>
  <c r="A2" i="1"/>
  <c r="B4" i="1"/>
  <c r="A4" i="1"/>
  <c r="B8" i="1"/>
  <c r="A8" i="1"/>
  <c r="B12" i="1"/>
  <c r="A12" i="1"/>
  <c r="B20" i="1"/>
  <c r="A20" i="1"/>
  <c r="B26" i="1"/>
  <c r="A26" i="1"/>
  <c r="B30" i="1"/>
  <c r="A30" i="1"/>
  <c r="B3" i="1"/>
  <c r="A3" i="1"/>
  <c r="B9" i="1"/>
  <c r="A9" i="1"/>
  <c r="B13" i="1"/>
  <c r="A13" i="1"/>
  <c r="B17" i="1"/>
  <c r="A17" i="1"/>
  <c r="B21" i="1"/>
  <c r="A21" i="1"/>
  <c r="B25" i="1"/>
  <c r="A25" i="1"/>
  <c r="B29" i="1"/>
  <c r="A29" i="1"/>
  <c r="B1" i="1"/>
  <c r="A1" i="1"/>
  <c r="A6" i="1"/>
  <c r="B6" i="1"/>
  <c r="A10" i="1"/>
  <c r="B10" i="1"/>
  <c r="A14" i="1"/>
  <c r="B14" i="1"/>
  <c r="A16" i="1"/>
  <c r="B16" i="1"/>
  <c r="A18" i="1"/>
  <c r="B18" i="1"/>
  <c r="A22" i="1"/>
  <c r="B22" i="1"/>
  <c r="A24" i="1"/>
  <c r="B24" i="1"/>
  <c r="A28" i="1"/>
  <c r="B28" i="1"/>
  <c r="A32" i="1"/>
  <c r="B32" i="1"/>
  <c r="A5" i="1"/>
  <c r="B5" i="1"/>
  <c r="A7" i="1"/>
  <c r="B7" i="1"/>
  <c r="A11" i="1"/>
  <c r="B11" i="1"/>
  <c r="A15" i="1"/>
  <c r="B15" i="1"/>
  <c r="A19" i="1"/>
  <c r="B19" i="1"/>
  <c r="A31" i="1"/>
  <c r="B31" i="1"/>
  <c r="B23" i="1"/>
  <c r="A23" i="1"/>
  <c r="B27" i="1"/>
  <c r="A27" i="1"/>
</calcChain>
</file>

<file path=xl/sharedStrings.xml><?xml version="1.0" encoding="utf-8"?>
<sst xmlns="http://schemas.openxmlformats.org/spreadsheetml/2006/main" count="75" uniqueCount="37">
  <si>
    <t>День</t>
  </si>
  <si>
    <t>II</t>
  </si>
  <si>
    <t>Ночь</t>
  </si>
  <si>
    <t>IV</t>
  </si>
  <si>
    <t>I</t>
  </si>
  <si>
    <t>III</t>
  </si>
  <si>
    <t>Имя1</t>
  </si>
  <si>
    <t>Имя2</t>
  </si>
  <si>
    <t>Имя3</t>
  </si>
  <si>
    <t>Имя4</t>
  </si>
  <si>
    <t>Имя5</t>
  </si>
  <si>
    <t>Имя6</t>
  </si>
  <si>
    <t>Имя7</t>
  </si>
  <si>
    <t>Имя8</t>
  </si>
  <si>
    <t>Имя9</t>
  </si>
  <si>
    <t>Имя10</t>
  </si>
  <si>
    <t>Имя11</t>
  </si>
  <si>
    <t>Имя12</t>
  </si>
  <si>
    <t>Имя13</t>
  </si>
  <si>
    <t>Имя14</t>
  </si>
  <si>
    <t>Данные 1</t>
  </si>
  <si>
    <t>Данные 2</t>
  </si>
  <si>
    <t>Данные 3</t>
  </si>
  <si>
    <t>Данные 4</t>
  </si>
  <si>
    <t>Данные 5</t>
  </si>
  <si>
    <t>Данные 6</t>
  </si>
  <si>
    <t>Данные 7</t>
  </si>
  <si>
    <t>Данные 8</t>
  </si>
  <si>
    <t>Данные 9</t>
  </si>
  <si>
    <t>Данные 10</t>
  </si>
  <si>
    <t>Данные 11</t>
  </si>
  <si>
    <t>Данные 12</t>
  </si>
  <si>
    <t>Данные 13</t>
  </si>
  <si>
    <t>Данные 14</t>
  </si>
  <si>
    <t>Л1</t>
  </si>
  <si>
    <t>Л2</t>
  </si>
  <si>
    <t>ASD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</si>
</sst>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_ ;[Red]\-#,##0.0\ "/>
    <numFmt numFmtId="166" formatCode="#,##0_ ;[Red]\-#,##0\ "/>
  </numFmts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color rgb="FF0070C0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10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9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6" fontId="3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/>
    <xf numFmtId="0" fontId="5" fillId="0" borderId="0" xfId="0" applyFont="1" applyBorder="1"/>
    <xf numFmtId="0" fontId="6" fillId="0" borderId="0" xfId="0" applyNumberFormat="1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80;&#1089;&#1093;&#1086;&#1076;&#1085;&#1080;&#1082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ик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9"/>
  <sheetViews>
    <sheetView tabSelected="1" workbookViewId="0">
      <selection activeCell="AA20" sqref="AA20"/>
    </sheetView>
  </sheetViews>
  <sheetFormatPr defaultRowHeight="15" x14ac:dyDescent="0.25"/>
  <cols>
    <col min="9" max="9" width="10.140625" bestFit="1" customWidth="1"/>
    <col min="11" max="11" width="10.140625" bestFit="1" customWidth="1"/>
  </cols>
  <sheetData>
    <row r="1" spans="1:32" x14ac:dyDescent="0.25">
      <c r="A1" s="3">
        <f ca="1">$B1/#REF!-1</f>
        <v>0</v>
      </c>
      <c r="B1" s="4">
        <f ca="1">$B1-#REF!</f>
        <v>0</v>
      </c>
      <c r="C1" s="5" t="e">
        <f>F1/D1</f>
        <v>#VALUE!</v>
      </c>
      <c r="D1" s="6" t="e">
        <f>U1/SUMIF([1]исходник!$I$3:$I$100,S1,[1]исходник!$L$3:$L$100)</f>
        <v>#VALUE!</v>
      </c>
      <c r="E1" s="6" t="e">
        <f>SUMIF([1]исходник!$I$3:$I$91,S1,[1]исходник!$J$3:$J$91)*U1</f>
        <v>#VALUE!</v>
      </c>
      <c r="F1" s="7" t="e">
        <f t="shared" ref="F1:F32" si="0">V1-E1</f>
        <v>#VALUE!</v>
      </c>
      <c r="G1" s="8">
        <v>42792</v>
      </c>
      <c r="H1" s="2" t="s">
        <v>0</v>
      </c>
      <c r="I1" s="2" t="s">
        <v>1</v>
      </c>
      <c r="J1" s="9" t="s">
        <v>34</v>
      </c>
      <c r="K1" s="2" t="s">
        <v>20</v>
      </c>
      <c r="L1" s="10">
        <v>0</v>
      </c>
      <c r="M1" s="10">
        <v>0</v>
      </c>
      <c r="N1" s="10">
        <v>0</v>
      </c>
      <c r="O1" s="10"/>
      <c r="P1" s="10">
        <v>0</v>
      </c>
      <c r="Q1" s="10"/>
      <c r="R1" s="10">
        <v>0</v>
      </c>
      <c r="S1" s="11" t="s">
        <v>6</v>
      </c>
      <c r="T1" s="10">
        <v>800</v>
      </c>
      <c r="U1" s="10">
        <v>0</v>
      </c>
      <c r="V1" s="10">
        <v>0</v>
      </c>
      <c r="W1" s="10">
        <v>0</v>
      </c>
      <c r="X1" s="10">
        <v>0</v>
      </c>
      <c r="Y1" s="6">
        <f t="shared" ref="Y1:Y32" si="1">SUM(W1:X1)</f>
        <v>0</v>
      </c>
    </row>
    <row r="2" spans="1:32" x14ac:dyDescent="0.25">
      <c r="A2" s="3">
        <f ca="1">$B2/#REF!-1</f>
        <v>0</v>
      </c>
      <c r="B2" s="4">
        <f ca="1">$B2-#REF!</f>
        <v>0</v>
      </c>
      <c r="C2" s="5" t="e">
        <f t="shared" ref="C2:C32" si="2">F2/D2</f>
        <v>#VALUE!</v>
      </c>
      <c r="D2" s="6" t="e">
        <f>U2/SUMIF([1]исходник!$I$3:$I$100,S2,[1]исходник!$L$3:$L$100)</f>
        <v>#VALUE!</v>
      </c>
      <c r="E2" s="6" t="e">
        <f>SUMIF([1]исходник!$I$3:$I$91,S2,[1]исходник!$J$3:$J$91)*U2</f>
        <v>#VALUE!</v>
      </c>
      <c r="F2" s="7" t="e">
        <f t="shared" si="0"/>
        <v>#VALUE!</v>
      </c>
      <c r="G2" s="8">
        <v>42792</v>
      </c>
      <c r="H2" s="2" t="s">
        <v>2</v>
      </c>
      <c r="I2" s="2" t="s">
        <v>3</v>
      </c>
      <c r="J2" s="9" t="s">
        <v>34</v>
      </c>
      <c r="K2" s="2" t="s">
        <v>21</v>
      </c>
      <c r="L2" s="10">
        <v>8653</v>
      </c>
      <c r="M2" s="10">
        <v>863</v>
      </c>
      <c r="N2" s="10">
        <v>0</v>
      </c>
      <c r="O2" s="10" t="s">
        <v>36</v>
      </c>
      <c r="P2" s="10">
        <v>60</v>
      </c>
      <c r="Q2" s="10"/>
      <c r="R2" s="10">
        <v>0</v>
      </c>
      <c r="S2" s="12" t="s">
        <v>7</v>
      </c>
      <c r="T2" s="10">
        <v>800</v>
      </c>
      <c r="U2" s="10">
        <v>600</v>
      </c>
      <c r="V2" s="10">
        <v>9323</v>
      </c>
      <c r="W2" s="10">
        <v>659</v>
      </c>
      <c r="X2" s="10">
        <v>157</v>
      </c>
      <c r="Y2" s="6">
        <f t="shared" si="1"/>
        <v>816</v>
      </c>
    </row>
    <row r="3" spans="1:32" x14ac:dyDescent="0.25">
      <c r="A3" s="3">
        <f ca="1">$B3/#REF!-1</f>
        <v>0</v>
      </c>
      <c r="B3" s="4">
        <f ca="1">$B3-#REF!</f>
        <v>0</v>
      </c>
      <c r="C3" s="5" t="e">
        <f t="shared" si="2"/>
        <v>#VALUE!</v>
      </c>
      <c r="D3" s="6" t="e">
        <f>U3/SUMIF([1]исходник!$I$3:$I$100,S3,[1]исходник!$L$3:$L$100)</f>
        <v>#VALUE!</v>
      </c>
      <c r="E3" s="6" t="e">
        <f>SUMIF([1]исходник!$I$3:$I$91,S3,[1]исходник!$J$3:$J$91)*U3</f>
        <v>#VALUE!</v>
      </c>
      <c r="F3" s="7" t="e">
        <f t="shared" si="0"/>
        <v>#VALUE!</v>
      </c>
      <c r="G3" s="8">
        <v>42792</v>
      </c>
      <c r="H3" s="2" t="s">
        <v>2</v>
      </c>
      <c r="I3" s="2" t="s">
        <v>3</v>
      </c>
      <c r="J3" s="9" t="s">
        <v>35</v>
      </c>
      <c r="K3" s="2" t="s">
        <v>22</v>
      </c>
      <c r="L3" s="10">
        <v>0</v>
      </c>
      <c r="M3" s="10">
        <v>0</v>
      </c>
      <c r="N3" s="10">
        <v>0</v>
      </c>
      <c r="O3" s="10"/>
      <c r="P3" s="10">
        <v>0</v>
      </c>
      <c r="Q3" s="10"/>
      <c r="R3" s="10">
        <v>0</v>
      </c>
      <c r="S3" s="11" t="s">
        <v>8</v>
      </c>
      <c r="T3" s="10">
        <v>800</v>
      </c>
      <c r="U3" s="10">
        <v>0</v>
      </c>
      <c r="V3" s="10">
        <v>0</v>
      </c>
      <c r="W3" s="10">
        <v>0</v>
      </c>
      <c r="X3" s="10">
        <v>0</v>
      </c>
      <c r="Y3" s="6">
        <f t="shared" si="1"/>
        <v>0</v>
      </c>
    </row>
    <row r="4" spans="1:32" x14ac:dyDescent="0.25">
      <c r="A4" s="3">
        <f ca="1">$B4/#REF!-1</f>
        <v>0</v>
      </c>
      <c r="B4" s="4">
        <f ca="1">$B4-#REF!</f>
        <v>0</v>
      </c>
      <c r="C4" s="5" t="e">
        <f t="shared" si="2"/>
        <v>#VALUE!</v>
      </c>
      <c r="D4" s="6" t="e">
        <f>U4/SUMIF([1]исходник!$I$3:$I$100,S4,[1]исходник!$L$3:$L$100)</f>
        <v>#VALUE!</v>
      </c>
      <c r="E4" s="6" t="e">
        <f>SUMIF([1]исходник!$I$3:$I$91,S4,[1]исходник!$J$3:$J$91)*U4</f>
        <v>#VALUE!</v>
      </c>
      <c r="F4" s="7" t="e">
        <f t="shared" si="0"/>
        <v>#VALUE!</v>
      </c>
      <c r="G4" s="8">
        <v>42792</v>
      </c>
      <c r="H4" s="2" t="s">
        <v>2</v>
      </c>
      <c r="I4" s="2" t="s">
        <v>3</v>
      </c>
      <c r="J4" s="9" t="s">
        <v>34</v>
      </c>
      <c r="K4" s="2" t="s">
        <v>23</v>
      </c>
      <c r="L4" s="10">
        <v>7415</v>
      </c>
      <c r="M4" s="10">
        <v>1719</v>
      </c>
      <c r="N4" s="10">
        <v>0</v>
      </c>
      <c r="O4" s="10" t="s">
        <v>36</v>
      </c>
      <c r="P4" s="10">
        <v>100</v>
      </c>
      <c r="Q4" s="10"/>
      <c r="R4" s="10">
        <v>0</v>
      </c>
      <c r="S4" s="12" t="s">
        <v>9</v>
      </c>
      <c r="T4" s="10">
        <v>800</v>
      </c>
      <c r="U4" s="10">
        <v>825</v>
      </c>
      <c r="V4" s="10">
        <v>8573</v>
      </c>
      <c r="W4" s="10">
        <v>350</v>
      </c>
      <c r="X4" s="10">
        <v>666</v>
      </c>
      <c r="Y4" s="6">
        <f t="shared" si="1"/>
        <v>1016</v>
      </c>
    </row>
    <row r="5" spans="1:32" x14ac:dyDescent="0.25">
      <c r="A5" s="3">
        <f ca="1">$B5/#REF!-1</f>
        <v>0</v>
      </c>
      <c r="B5" s="4">
        <f ca="1">$B5-#REF!</f>
        <v>0</v>
      </c>
      <c r="C5" s="5" t="e">
        <f t="shared" si="2"/>
        <v>#VALUE!</v>
      </c>
      <c r="D5" s="6" t="e">
        <f>U5/SUMIF([1]исходник!$I$3:$I$100,S5,[1]исходник!$L$3:$L$100)</f>
        <v>#VALUE!</v>
      </c>
      <c r="E5" s="6" t="e">
        <f>SUMIF([1]исходник!$I$3:$I$91,S5,[1]исходник!$J$3:$J$91)*U5</f>
        <v>#VALUE!</v>
      </c>
      <c r="F5" s="7" t="e">
        <f t="shared" si="0"/>
        <v>#VALUE!</v>
      </c>
      <c r="G5" s="8">
        <v>42792</v>
      </c>
      <c r="H5" s="2" t="s">
        <v>2</v>
      </c>
      <c r="I5" s="2" t="s">
        <v>3</v>
      </c>
      <c r="J5" s="9" t="s">
        <v>34</v>
      </c>
      <c r="K5" s="2" t="s">
        <v>24</v>
      </c>
      <c r="L5" s="10">
        <v>0</v>
      </c>
      <c r="M5" s="10">
        <v>0</v>
      </c>
      <c r="N5" s="10">
        <v>0</v>
      </c>
      <c r="O5" s="10"/>
      <c r="P5" s="10">
        <v>0</v>
      </c>
      <c r="Q5" s="10"/>
      <c r="R5" s="10">
        <v>0</v>
      </c>
      <c r="S5" s="11" t="s">
        <v>10</v>
      </c>
      <c r="T5" s="10">
        <v>800</v>
      </c>
      <c r="U5" s="10">
        <v>75</v>
      </c>
      <c r="V5" s="10">
        <v>775</v>
      </c>
      <c r="W5" s="10">
        <v>0</v>
      </c>
      <c r="X5" s="10">
        <v>0</v>
      </c>
      <c r="Y5" s="6">
        <f t="shared" si="1"/>
        <v>0</v>
      </c>
    </row>
    <row r="6" spans="1:32" x14ac:dyDescent="0.25">
      <c r="A6" s="3">
        <f ca="1">$B6/#REF!-1</f>
        <v>0</v>
      </c>
      <c r="B6" s="4">
        <f ca="1">$B6-#REF!</f>
        <v>0</v>
      </c>
      <c r="C6" s="5" t="e">
        <f t="shared" si="2"/>
        <v>#VALUE!</v>
      </c>
      <c r="D6" s="6" t="e">
        <f>U6/SUMIF([1]исходник!$I$3:$I$100,S6,[1]исходник!$L$3:$L$100)</f>
        <v>#VALUE!</v>
      </c>
      <c r="E6" s="6" t="e">
        <f>SUMIF([1]исходник!$I$3:$I$91,S6,[1]исходник!$J$3:$J$91)*U6</f>
        <v>#VALUE!</v>
      </c>
      <c r="F6" s="7" t="e">
        <f t="shared" si="0"/>
        <v>#VALUE!</v>
      </c>
      <c r="G6" s="8">
        <v>42793</v>
      </c>
      <c r="H6" s="2" t="s">
        <v>0</v>
      </c>
      <c r="I6" s="2" t="s">
        <v>4</v>
      </c>
      <c r="J6" s="9" t="s">
        <v>35</v>
      </c>
      <c r="K6" s="2" t="s">
        <v>25</v>
      </c>
      <c r="L6" s="10">
        <v>2860</v>
      </c>
      <c r="M6" s="10">
        <v>349</v>
      </c>
      <c r="N6" s="10">
        <v>0</v>
      </c>
      <c r="O6" s="10" t="s">
        <v>36</v>
      </c>
      <c r="P6" s="10">
        <v>20</v>
      </c>
      <c r="Q6" s="10"/>
      <c r="R6" s="10">
        <v>0</v>
      </c>
      <c r="S6" s="12" t="s">
        <v>11</v>
      </c>
      <c r="T6" s="10">
        <v>800</v>
      </c>
      <c r="U6" s="10">
        <v>123</v>
      </c>
      <c r="V6" s="10">
        <v>1914</v>
      </c>
      <c r="W6" s="10">
        <v>125</v>
      </c>
      <c r="X6" s="10">
        <v>420</v>
      </c>
      <c r="Y6" s="6">
        <f t="shared" si="1"/>
        <v>545</v>
      </c>
    </row>
    <row r="7" spans="1:32" x14ac:dyDescent="0.25">
      <c r="A7" s="3">
        <f ca="1">$B7/#REF!-1</f>
        <v>0</v>
      </c>
      <c r="B7" s="4">
        <f ca="1">$B7-#REF!</f>
        <v>0</v>
      </c>
      <c r="C7" s="5" t="e">
        <f t="shared" si="2"/>
        <v>#VALUE!</v>
      </c>
      <c r="D7" s="6" t="e">
        <f>U7/SUMIF([1]исходник!$I$3:$I$100,S7,[1]исходник!$L$3:$L$100)</f>
        <v>#VALUE!</v>
      </c>
      <c r="E7" s="6" t="e">
        <f>SUMIF([1]исходник!$I$3:$I$91,S7,[1]исходник!$J$3:$J$91)*U7</f>
        <v>#VALUE!</v>
      </c>
      <c r="F7" s="7" t="e">
        <f t="shared" si="0"/>
        <v>#VALUE!</v>
      </c>
      <c r="G7" s="8">
        <v>42793</v>
      </c>
      <c r="H7" s="2" t="s">
        <v>0</v>
      </c>
      <c r="I7" s="2" t="s">
        <v>4</v>
      </c>
      <c r="J7" s="9" t="s">
        <v>34</v>
      </c>
      <c r="K7" s="2" t="s">
        <v>26</v>
      </c>
      <c r="L7" s="10">
        <v>0</v>
      </c>
      <c r="M7" s="10">
        <v>0</v>
      </c>
      <c r="N7" s="10">
        <v>0</v>
      </c>
      <c r="O7" s="10"/>
      <c r="P7" s="10">
        <v>0</v>
      </c>
      <c r="Q7" s="10"/>
      <c r="R7" s="10">
        <v>0</v>
      </c>
      <c r="S7" s="11" t="s">
        <v>12</v>
      </c>
      <c r="T7" s="10">
        <v>800</v>
      </c>
      <c r="U7" s="10">
        <v>48</v>
      </c>
      <c r="V7" s="10">
        <v>474</v>
      </c>
      <c r="W7" s="10">
        <v>0</v>
      </c>
      <c r="X7" s="10">
        <v>0</v>
      </c>
      <c r="Y7" s="6">
        <f t="shared" si="1"/>
        <v>0</v>
      </c>
    </row>
    <row r="8" spans="1:32" x14ac:dyDescent="0.25">
      <c r="A8" s="3">
        <f ca="1">$B8/#REF!-1</f>
        <v>0</v>
      </c>
      <c r="B8" s="4">
        <f ca="1">$B8-#REF!</f>
        <v>0</v>
      </c>
      <c r="C8" s="5" t="e">
        <f t="shared" si="2"/>
        <v>#VALUE!</v>
      </c>
      <c r="D8" s="6" t="e">
        <f>U8/SUMIF([1]исходник!$I$3:$I$100,S8,[1]исходник!$L$3:$L$100)</f>
        <v>#VALUE!</v>
      </c>
      <c r="E8" s="6" t="e">
        <f>SUMIF([1]исходник!$I$3:$I$91,S8,[1]исходник!$J$3:$J$91)*U8</f>
        <v>#VALUE!</v>
      </c>
      <c r="F8" s="7" t="e">
        <f t="shared" si="0"/>
        <v>#VALUE!</v>
      </c>
      <c r="G8" s="8">
        <v>42793</v>
      </c>
      <c r="H8" s="2" t="s">
        <v>0</v>
      </c>
      <c r="I8" s="2" t="s">
        <v>4</v>
      </c>
      <c r="J8" s="9" t="s">
        <v>34</v>
      </c>
      <c r="K8" s="2" t="s">
        <v>27</v>
      </c>
      <c r="L8" s="10">
        <v>3709</v>
      </c>
      <c r="M8" s="10">
        <v>1352</v>
      </c>
      <c r="N8" s="10">
        <v>0</v>
      </c>
      <c r="O8" s="10" t="s">
        <v>36</v>
      </c>
      <c r="P8" s="10">
        <v>40</v>
      </c>
      <c r="Q8" s="10"/>
      <c r="R8" s="10">
        <v>0</v>
      </c>
      <c r="S8" s="12" t="s">
        <v>13</v>
      </c>
      <c r="T8" s="10">
        <v>800</v>
      </c>
      <c r="U8" s="10">
        <v>0</v>
      </c>
      <c r="V8" s="10">
        <v>0</v>
      </c>
      <c r="W8" s="10">
        <v>159</v>
      </c>
      <c r="X8" s="10">
        <v>864</v>
      </c>
      <c r="Y8" s="6">
        <f t="shared" si="1"/>
        <v>1023</v>
      </c>
      <c r="AD8" s="1"/>
      <c r="AE8" s="1"/>
      <c r="AF8" s="1"/>
    </row>
    <row r="9" spans="1:32" x14ac:dyDescent="0.25">
      <c r="A9" s="3">
        <f ca="1">$B9/#REF!-1</f>
        <v>0</v>
      </c>
      <c r="B9" s="4">
        <f ca="1">$B9-#REF!</f>
        <v>0</v>
      </c>
      <c r="C9" s="5" t="e">
        <f t="shared" si="2"/>
        <v>#VALUE!</v>
      </c>
      <c r="D9" s="6" t="e">
        <f>U9/SUMIF([1]исходник!$I$3:$I$100,S9,[1]исходник!$L$3:$L$100)</f>
        <v>#VALUE!</v>
      </c>
      <c r="E9" s="6" t="e">
        <f>SUMIF([1]исходник!$I$3:$I$91,S9,[1]исходник!$J$3:$J$91)*U9</f>
        <v>#VALUE!</v>
      </c>
      <c r="F9" s="7" t="e">
        <f t="shared" si="0"/>
        <v>#VALUE!</v>
      </c>
      <c r="G9" s="8">
        <v>42793</v>
      </c>
      <c r="H9" s="2" t="s">
        <v>0</v>
      </c>
      <c r="I9" s="2" t="s">
        <v>4</v>
      </c>
      <c r="J9" s="9" t="s">
        <v>35</v>
      </c>
      <c r="K9" s="2" t="s">
        <v>28</v>
      </c>
      <c r="L9" s="10">
        <v>0</v>
      </c>
      <c r="M9" s="10">
        <v>0</v>
      </c>
      <c r="N9" s="10">
        <v>0</v>
      </c>
      <c r="O9" s="10"/>
      <c r="P9" s="10">
        <v>0</v>
      </c>
      <c r="Q9" s="10"/>
      <c r="R9" s="10">
        <v>0</v>
      </c>
      <c r="S9" s="11" t="s">
        <v>14</v>
      </c>
      <c r="T9" s="10">
        <v>800</v>
      </c>
      <c r="U9" s="10">
        <v>47</v>
      </c>
      <c r="V9" s="10">
        <v>489</v>
      </c>
      <c r="W9" s="10">
        <v>0</v>
      </c>
      <c r="X9" s="10">
        <v>0</v>
      </c>
      <c r="Y9" s="6">
        <f t="shared" si="1"/>
        <v>0</v>
      </c>
      <c r="AD9" s="1"/>
      <c r="AE9" s="1"/>
      <c r="AF9" s="1"/>
    </row>
    <row r="10" spans="1:32" x14ac:dyDescent="0.25">
      <c r="A10" s="3">
        <f ca="1">$B10/#REF!-1</f>
        <v>0</v>
      </c>
      <c r="B10" s="4">
        <f ca="1">$B10-#REF!</f>
        <v>0</v>
      </c>
      <c r="C10" s="5" t="e">
        <f t="shared" si="2"/>
        <v>#VALUE!</v>
      </c>
      <c r="D10" s="6" t="e">
        <f>U10/SUMIF([1]исходник!$I$3:$I$100,S10,[1]исходник!$L$3:$L$100)</f>
        <v>#VALUE!</v>
      </c>
      <c r="E10" s="6" t="e">
        <f>SUMIF([1]исходник!$I$3:$I$91,S10,[1]исходник!$J$3:$J$91)*U10</f>
        <v>#VALUE!</v>
      </c>
      <c r="F10" s="7" t="e">
        <f t="shared" si="0"/>
        <v>#VALUE!</v>
      </c>
      <c r="G10" s="8">
        <v>42793</v>
      </c>
      <c r="H10" s="2" t="s">
        <v>0</v>
      </c>
      <c r="I10" s="2" t="s">
        <v>4</v>
      </c>
      <c r="J10" s="9" t="s">
        <v>34</v>
      </c>
      <c r="K10" s="2" t="s">
        <v>29</v>
      </c>
      <c r="L10" s="10">
        <v>0</v>
      </c>
      <c r="M10" s="10">
        <v>0</v>
      </c>
      <c r="N10" s="10">
        <v>0</v>
      </c>
      <c r="O10" s="10"/>
      <c r="P10" s="10">
        <v>0</v>
      </c>
      <c r="Q10" s="10"/>
      <c r="R10" s="10">
        <v>0</v>
      </c>
      <c r="S10" s="12" t="s">
        <v>15</v>
      </c>
      <c r="T10" s="10">
        <v>600</v>
      </c>
      <c r="U10" s="10">
        <v>450</v>
      </c>
      <c r="V10" s="10">
        <v>2825</v>
      </c>
      <c r="W10" s="10">
        <v>0</v>
      </c>
      <c r="X10" s="10">
        <v>0</v>
      </c>
      <c r="Y10" s="6">
        <f t="shared" si="1"/>
        <v>0</v>
      </c>
      <c r="AD10" s="1"/>
      <c r="AE10" s="1"/>
      <c r="AF10" s="1"/>
    </row>
    <row r="11" spans="1:32" x14ac:dyDescent="0.25">
      <c r="A11" s="3">
        <f ca="1">$B11/#REF!-1</f>
        <v>0</v>
      </c>
      <c r="B11" s="4">
        <f ca="1">$B11-#REF!</f>
        <v>0</v>
      </c>
      <c r="C11" s="5" t="e">
        <f t="shared" si="2"/>
        <v>#VALUE!</v>
      </c>
      <c r="D11" s="6" t="e">
        <f>U11/SUMIF([1]исходник!$I$3:$I$100,S11,[1]исходник!$L$3:$L$100)</f>
        <v>#VALUE!</v>
      </c>
      <c r="E11" s="6" t="e">
        <f>SUMIF([1]исходник!$I$3:$I$91,S11,[1]исходник!$J$3:$J$91)*U11</f>
        <v>#VALUE!</v>
      </c>
      <c r="F11" s="7" t="e">
        <f t="shared" si="0"/>
        <v>#VALUE!</v>
      </c>
      <c r="G11" s="8">
        <v>42793</v>
      </c>
      <c r="H11" s="2" t="s">
        <v>0</v>
      </c>
      <c r="I11" s="2" t="s">
        <v>4</v>
      </c>
      <c r="J11" s="9" t="s">
        <v>34</v>
      </c>
      <c r="K11" s="2" t="s">
        <v>30</v>
      </c>
      <c r="L11" s="10">
        <v>0</v>
      </c>
      <c r="M11" s="10">
        <v>0</v>
      </c>
      <c r="N11" s="10">
        <v>0</v>
      </c>
      <c r="O11" s="10"/>
      <c r="P11" s="10">
        <v>0</v>
      </c>
      <c r="Q11" s="10"/>
      <c r="R11" s="10">
        <v>0</v>
      </c>
      <c r="S11" s="11" t="s">
        <v>16</v>
      </c>
      <c r="T11" s="10">
        <v>600</v>
      </c>
      <c r="U11" s="10">
        <v>0</v>
      </c>
      <c r="V11" s="10">
        <v>0</v>
      </c>
      <c r="W11" s="10">
        <v>0</v>
      </c>
      <c r="X11" s="10">
        <v>0</v>
      </c>
      <c r="Y11" s="6">
        <f t="shared" si="1"/>
        <v>0</v>
      </c>
      <c r="AD11" s="1"/>
      <c r="AE11" s="1"/>
      <c r="AF11" s="1"/>
    </row>
    <row r="12" spans="1:32" x14ac:dyDescent="0.25">
      <c r="A12" s="3">
        <f ca="1">$B12/#REF!-1</f>
        <v>0</v>
      </c>
      <c r="B12" s="4">
        <f ca="1">$B12-#REF!</f>
        <v>0</v>
      </c>
      <c r="C12" s="5" t="e">
        <f t="shared" si="2"/>
        <v>#VALUE!</v>
      </c>
      <c r="D12" s="6" t="e">
        <f>U12/SUMIF([1]исходник!$I$3:$I$100,S12,[1]исходник!$L$3:$L$100)</f>
        <v>#VALUE!</v>
      </c>
      <c r="E12" s="6" t="e">
        <f>SUMIF([1]исходник!$I$3:$I$91,S12,[1]исходник!$J$3:$J$91)*U12</f>
        <v>#VALUE!</v>
      </c>
      <c r="F12" s="7" t="e">
        <f t="shared" si="0"/>
        <v>#VALUE!</v>
      </c>
      <c r="G12" s="8">
        <v>42793</v>
      </c>
      <c r="H12" s="2" t="s">
        <v>2</v>
      </c>
      <c r="I12" s="2" t="s">
        <v>5</v>
      </c>
      <c r="J12" s="9" t="s">
        <v>35</v>
      </c>
      <c r="K12" s="2" t="s">
        <v>31</v>
      </c>
      <c r="L12" s="10">
        <v>0</v>
      </c>
      <c r="M12" s="10">
        <v>0</v>
      </c>
      <c r="N12" s="10">
        <v>0</v>
      </c>
      <c r="O12" s="10"/>
      <c r="P12" s="10">
        <v>0</v>
      </c>
      <c r="Q12" s="10"/>
      <c r="R12" s="10">
        <v>0</v>
      </c>
      <c r="S12" s="12" t="s">
        <v>17</v>
      </c>
      <c r="T12" s="10">
        <v>800</v>
      </c>
      <c r="U12" s="10">
        <v>0</v>
      </c>
      <c r="V12" s="10">
        <v>0</v>
      </c>
      <c r="W12" s="10">
        <v>0</v>
      </c>
      <c r="X12" s="10">
        <v>0</v>
      </c>
      <c r="Y12" s="6">
        <f t="shared" si="1"/>
        <v>0</v>
      </c>
      <c r="AD12" s="1"/>
      <c r="AE12" s="1"/>
      <c r="AF12" s="1"/>
    </row>
    <row r="13" spans="1:32" x14ac:dyDescent="0.25">
      <c r="A13" s="3">
        <f ca="1">$B13/#REF!-1</f>
        <v>0</v>
      </c>
      <c r="B13" s="4">
        <f ca="1">$B13-#REF!</f>
        <v>0</v>
      </c>
      <c r="C13" s="5" t="e">
        <f t="shared" si="2"/>
        <v>#VALUE!</v>
      </c>
      <c r="D13" s="6" t="e">
        <f>U13/SUMIF([1]исходник!$I$3:$I$100,S13,[1]исходник!$L$3:$L$100)</f>
        <v>#VALUE!</v>
      </c>
      <c r="E13" s="6" t="e">
        <f>SUMIF([1]исходник!$I$3:$I$91,S13,[1]исходник!$J$3:$J$91)*U13</f>
        <v>#VALUE!</v>
      </c>
      <c r="F13" s="7" t="e">
        <f t="shared" si="0"/>
        <v>#VALUE!</v>
      </c>
      <c r="G13" s="8">
        <v>42793</v>
      </c>
      <c r="H13" s="2" t="s">
        <v>2</v>
      </c>
      <c r="I13" s="2" t="s">
        <v>5</v>
      </c>
      <c r="J13" s="9" t="s">
        <v>34</v>
      </c>
      <c r="K13" s="2" t="s">
        <v>32</v>
      </c>
      <c r="L13" s="10">
        <v>0</v>
      </c>
      <c r="M13" s="10">
        <v>0</v>
      </c>
      <c r="N13" s="10">
        <v>0</v>
      </c>
      <c r="O13" s="10"/>
      <c r="P13" s="10">
        <v>0</v>
      </c>
      <c r="Q13" s="10"/>
      <c r="R13" s="10">
        <v>0</v>
      </c>
      <c r="S13" s="11" t="s">
        <v>18</v>
      </c>
      <c r="T13" s="10">
        <v>800</v>
      </c>
      <c r="U13" s="10">
        <v>0</v>
      </c>
      <c r="V13" s="10">
        <v>0</v>
      </c>
      <c r="W13" s="10">
        <v>0</v>
      </c>
      <c r="X13" s="10">
        <v>0</v>
      </c>
      <c r="Y13" s="6">
        <f t="shared" si="1"/>
        <v>0</v>
      </c>
      <c r="AD13" s="1"/>
      <c r="AE13" s="1"/>
      <c r="AF13" s="1"/>
    </row>
    <row r="14" spans="1:32" x14ac:dyDescent="0.25">
      <c r="A14" s="3">
        <f ca="1">$B14/#REF!-1</f>
        <v>0</v>
      </c>
      <c r="B14" s="4">
        <f ca="1">$B14-#REF!</f>
        <v>0</v>
      </c>
      <c r="C14" s="5" t="e">
        <f t="shared" si="2"/>
        <v>#VALUE!</v>
      </c>
      <c r="D14" s="6" t="e">
        <f>U14/SUMIF([1]исходник!$I$3:$I$100,S14,[1]исходник!$L$3:$L$100)</f>
        <v>#VALUE!</v>
      </c>
      <c r="E14" s="6" t="e">
        <f>SUMIF([1]исходник!$I$3:$I$91,S14,[1]исходник!$J$3:$J$91)*U14</f>
        <v>#VALUE!</v>
      </c>
      <c r="F14" s="7" t="e">
        <f t="shared" si="0"/>
        <v>#VALUE!</v>
      </c>
      <c r="G14" s="8">
        <v>42793</v>
      </c>
      <c r="H14" s="2" t="s">
        <v>2</v>
      </c>
      <c r="I14" s="2" t="s">
        <v>5</v>
      </c>
      <c r="J14" s="9" t="s">
        <v>34</v>
      </c>
      <c r="K14" s="2" t="s">
        <v>33</v>
      </c>
      <c r="L14" s="10">
        <v>3700</v>
      </c>
      <c r="M14" s="10">
        <v>1748</v>
      </c>
      <c r="N14" s="10">
        <v>0</v>
      </c>
      <c r="O14" s="10" t="s">
        <v>36</v>
      </c>
      <c r="P14" s="10">
        <v>40</v>
      </c>
      <c r="Q14" s="10"/>
      <c r="R14" s="10">
        <v>0</v>
      </c>
      <c r="S14" s="12" t="s">
        <v>19</v>
      </c>
      <c r="T14" s="10">
        <v>600</v>
      </c>
      <c r="U14" s="10">
        <v>900</v>
      </c>
      <c r="V14" s="10">
        <v>5567</v>
      </c>
      <c r="W14" s="10">
        <v>397</v>
      </c>
      <c r="X14" s="10">
        <v>281</v>
      </c>
      <c r="Y14" s="6">
        <f t="shared" si="1"/>
        <v>678</v>
      </c>
      <c r="AD14" s="1"/>
      <c r="AE14" s="1"/>
      <c r="AF14" s="1"/>
    </row>
    <row r="15" spans="1:32" x14ac:dyDescent="0.25">
      <c r="A15" s="3">
        <f ca="1">$B15/#REF!-1</f>
        <v>0</v>
      </c>
      <c r="B15" s="4">
        <f ca="1">$B15-#REF!</f>
        <v>0</v>
      </c>
      <c r="C15" s="5" t="e">
        <f t="shared" si="2"/>
        <v>#VALUE!</v>
      </c>
      <c r="D15" s="6" t="e">
        <f>U15/SUMIF([1]исходник!$I$3:$I$100,S15,[1]исходник!$L$3:$L$100)</f>
        <v>#VALUE!</v>
      </c>
      <c r="E15" s="6" t="e">
        <f>SUMIF([1]исходник!$I$3:$I$91,S15,[1]исходник!$J$3:$J$91)*U15</f>
        <v>#VALUE!</v>
      </c>
      <c r="F15" s="7" t="e">
        <f t="shared" si="0"/>
        <v>#VALUE!</v>
      </c>
      <c r="G15" s="8"/>
      <c r="H15" s="2"/>
      <c r="I15" s="2"/>
      <c r="J15" s="9"/>
      <c r="K15" s="2"/>
      <c r="L15" s="10"/>
      <c r="M15" s="10"/>
      <c r="N15" s="10"/>
      <c r="O15" s="10"/>
      <c r="P15" s="10"/>
      <c r="Q15" s="10"/>
      <c r="R15" s="10"/>
      <c r="S15" s="13"/>
      <c r="T15" s="10"/>
      <c r="U15" s="10"/>
      <c r="V15" s="10"/>
      <c r="W15" s="10"/>
      <c r="X15" s="10"/>
      <c r="Y15" s="6">
        <f t="shared" si="1"/>
        <v>0</v>
      </c>
      <c r="AD15" s="1"/>
      <c r="AE15" s="1"/>
      <c r="AF15" s="1"/>
    </row>
    <row r="16" spans="1:32" x14ac:dyDescent="0.25">
      <c r="A16" s="3">
        <f ca="1">$B16/#REF!-1</f>
        <v>0</v>
      </c>
      <c r="B16" s="4">
        <f ca="1">$B16-#REF!</f>
        <v>0</v>
      </c>
      <c r="C16" s="5" t="e">
        <f t="shared" si="2"/>
        <v>#VALUE!</v>
      </c>
      <c r="D16" s="6" t="e">
        <f>U16/SUMIF([1]исходник!$I$3:$I$100,S16,[1]исходник!$L$3:$L$100)</f>
        <v>#VALUE!</v>
      </c>
      <c r="E16" s="6" t="e">
        <f>SUMIF([1]исходник!$I$3:$I$91,S16,[1]исходник!$J$3:$J$91)*U16</f>
        <v>#VALUE!</v>
      </c>
      <c r="F16" s="7" t="e">
        <f t="shared" si="0"/>
        <v>#VALUE!</v>
      </c>
      <c r="G16" s="8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6">
        <f t="shared" si="1"/>
        <v>0</v>
      </c>
      <c r="AD16" s="1"/>
      <c r="AE16" s="1"/>
      <c r="AF16" s="1"/>
    </row>
    <row r="17" spans="1:32" x14ac:dyDescent="0.25">
      <c r="A17" s="3">
        <f ca="1">$B17/#REF!-1</f>
        <v>0</v>
      </c>
      <c r="B17" s="4">
        <f ca="1">$B17-#REF!</f>
        <v>0</v>
      </c>
      <c r="C17" s="5" t="e">
        <f t="shared" si="2"/>
        <v>#VALUE!</v>
      </c>
      <c r="D17" s="6" t="e">
        <f>U17/SUMIF([1]исходник!$I$3:$I$100,S17,[1]исходник!$L$3:$L$100)</f>
        <v>#VALUE!</v>
      </c>
      <c r="E17" s="6" t="e">
        <f>SUMIF([1]исходник!$I$3:$I$91,S17,[1]исходник!$J$3:$J$91)*U17</f>
        <v>#VALUE!</v>
      </c>
      <c r="F17" s="7" t="e">
        <f t="shared" si="0"/>
        <v>#VALUE!</v>
      </c>
      <c r="G17" s="8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6">
        <f t="shared" si="1"/>
        <v>0</v>
      </c>
      <c r="AD17" s="1"/>
      <c r="AE17" s="1"/>
      <c r="AF17" s="1"/>
    </row>
    <row r="18" spans="1:32" x14ac:dyDescent="0.25">
      <c r="A18" s="3">
        <f ca="1">$B18/#REF!-1</f>
        <v>0</v>
      </c>
      <c r="B18" s="4">
        <f ca="1">$B18-#REF!</f>
        <v>0</v>
      </c>
      <c r="C18" s="5" t="e">
        <f t="shared" si="2"/>
        <v>#VALUE!</v>
      </c>
      <c r="D18" s="6" t="e">
        <f>U18/SUMIF([1]исходник!$I$3:$I$100,S18,[1]исходник!$L$3:$L$100)</f>
        <v>#VALUE!</v>
      </c>
      <c r="E18" s="6" t="e">
        <f>SUMIF([1]исходник!$I$3:$I$91,S18,[1]исходник!$J$3:$J$91)*U18</f>
        <v>#VALUE!</v>
      </c>
      <c r="F18" s="7" t="e">
        <f t="shared" si="0"/>
        <v>#VALUE!</v>
      </c>
      <c r="G18" s="8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6">
        <f t="shared" si="1"/>
        <v>0</v>
      </c>
      <c r="AD18" s="1"/>
      <c r="AE18" s="1"/>
      <c r="AF18" s="1"/>
    </row>
    <row r="19" spans="1:32" x14ac:dyDescent="0.25">
      <c r="A19" s="3">
        <f ca="1">$B19/#REF!-1</f>
        <v>0</v>
      </c>
      <c r="B19" s="4">
        <f ca="1">$B19-#REF!</f>
        <v>0</v>
      </c>
      <c r="C19" s="5" t="e">
        <f t="shared" si="2"/>
        <v>#VALUE!</v>
      </c>
      <c r="D19" s="6" t="e">
        <f>U19/SUMIF([1]исходник!$I$3:$I$100,S19,[1]исходник!$L$3:$L$100)</f>
        <v>#VALUE!</v>
      </c>
      <c r="E19" s="6" t="e">
        <f>SUMIF([1]исходник!$I$3:$I$91,S19,[1]исходник!$J$3:$J$91)*U19</f>
        <v>#VALUE!</v>
      </c>
      <c r="F19" s="7" t="e">
        <f t="shared" si="0"/>
        <v>#VALUE!</v>
      </c>
      <c r="G19" s="8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6">
        <f t="shared" si="1"/>
        <v>0</v>
      </c>
      <c r="AD19" s="1"/>
      <c r="AE19" s="1"/>
      <c r="AF19" s="1"/>
    </row>
    <row r="20" spans="1:32" x14ac:dyDescent="0.25">
      <c r="A20" s="3">
        <f ca="1">$B20/#REF!-1</f>
        <v>0</v>
      </c>
      <c r="B20" s="4">
        <f ca="1">$B20-#REF!</f>
        <v>0</v>
      </c>
      <c r="C20" s="5" t="e">
        <f t="shared" si="2"/>
        <v>#VALUE!</v>
      </c>
      <c r="D20" s="6" t="e">
        <f>U20/SUMIF([1]исходник!$I$3:$I$100,S20,[1]исходник!$L$3:$L$100)</f>
        <v>#VALUE!</v>
      </c>
      <c r="E20" s="6" t="e">
        <f>SUMIF([1]исходник!$I$3:$I$91,S20,[1]исходник!$J$3:$J$91)*U20</f>
        <v>#VALUE!</v>
      </c>
      <c r="F20" s="7" t="e">
        <f t="shared" si="0"/>
        <v>#VALUE!</v>
      </c>
      <c r="G20" s="8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6">
        <f t="shared" si="1"/>
        <v>0</v>
      </c>
      <c r="AD20" s="1"/>
      <c r="AE20" s="1"/>
      <c r="AF20" s="1"/>
    </row>
    <row r="21" spans="1:32" x14ac:dyDescent="0.25">
      <c r="A21" s="3">
        <f ca="1">$B21/#REF!-1</f>
        <v>0</v>
      </c>
      <c r="B21" s="4">
        <f ca="1">$B21-#REF!</f>
        <v>0</v>
      </c>
      <c r="C21" s="5" t="e">
        <f t="shared" si="2"/>
        <v>#VALUE!</v>
      </c>
      <c r="D21" s="6" t="e">
        <f>U21/SUMIF([1]исходник!$I$3:$I$100,S21,[1]исходник!$L$3:$L$100)</f>
        <v>#VALUE!</v>
      </c>
      <c r="E21" s="6" t="e">
        <f>SUMIF([1]исходник!$I$3:$I$91,S21,[1]исходник!$J$3:$J$91)*U21</f>
        <v>#VALUE!</v>
      </c>
      <c r="F21" s="7" t="e">
        <f t="shared" si="0"/>
        <v>#VALUE!</v>
      </c>
      <c r="G21" s="8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6">
        <f t="shared" si="1"/>
        <v>0</v>
      </c>
      <c r="AD21" s="1"/>
      <c r="AE21" s="1"/>
      <c r="AF21" s="1"/>
    </row>
    <row r="22" spans="1:32" x14ac:dyDescent="0.25">
      <c r="A22" s="3">
        <f ca="1">$B22/#REF!-1</f>
        <v>0</v>
      </c>
      <c r="B22" s="4">
        <f ca="1">$B22-#REF!</f>
        <v>0</v>
      </c>
      <c r="C22" s="5" t="e">
        <f t="shared" si="2"/>
        <v>#VALUE!</v>
      </c>
      <c r="D22" s="6" t="e">
        <f>U22/SUMIF([1]исходник!$I$3:$I$100,S22,[1]исходник!$L$3:$L$100)</f>
        <v>#VALUE!</v>
      </c>
      <c r="E22" s="6" t="e">
        <f>SUMIF([1]исходник!$I$3:$I$91,S22,[1]исходник!$J$3:$J$91)*U22</f>
        <v>#VALUE!</v>
      </c>
      <c r="F22" s="7" t="e">
        <f t="shared" si="0"/>
        <v>#VALUE!</v>
      </c>
      <c r="G22" s="8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6">
        <f t="shared" si="1"/>
        <v>0</v>
      </c>
      <c r="AD22" s="1"/>
      <c r="AE22" s="1"/>
      <c r="AF22" s="1"/>
    </row>
    <row r="23" spans="1:32" x14ac:dyDescent="0.25">
      <c r="A23" s="3">
        <f ca="1">$B23/#REF!-1</f>
        <v>0</v>
      </c>
      <c r="B23" s="4">
        <f ca="1">$B23-#REF!</f>
        <v>0</v>
      </c>
      <c r="C23" s="5" t="e">
        <f t="shared" si="2"/>
        <v>#VALUE!</v>
      </c>
      <c r="D23" s="6" t="e">
        <f>U23/SUMIF([1]исходник!$I$3:$I$100,S23,[1]исходник!$L$3:$L$100)</f>
        <v>#VALUE!</v>
      </c>
      <c r="E23" s="6" t="e">
        <f>SUMIF([1]исходник!$I$3:$I$91,S23,[1]исходник!$J$3:$J$91)*U23</f>
        <v>#VALUE!</v>
      </c>
      <c r="F23" s="7" t="e">
        <f t="shared" si="0"/>
        <v>#VALUE!</v>
      </c>
      <c r="G23" s="8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6">
        <f t="shared" si="1"/>
        <v>0</v>
      </c>
      <c r="AD23" s="1"/>
      <c r="AE23" s="1"/>
      <c r="AF23" s="1"/>
    </row>
    <row r="24" spans="1:32" x14ac:dyDescent="0.25">
      <c r="A24" s="3">
        <f ca="1">$B24/#REF!-1</f>
        <v>0</v>
      </c>
      <c r="B24" s="4">
        <f ca="1">$B24-#REF!</f>
        <v>0</v>
      </c>
      <c r="C24" s="5" t="e">
        <f t="shared" si="2"/>
        <v>#VALUE!</v>
      </c>
      <c r="D24" s="6" t="e">
        <f>U24/SUMIF([1]исходник!$I$3:$I$100,S24,[1]исходник!$L$3:$L$100)</f>
        <v>#VALUE!</v>
      </c>
      <c r="E24" s="6" t="e">
        <f>SUMIF([1]исходник!$I$3:$I$91,S24,[1]исходник!$J$3:$J$91)*U24</f>
        <v>#VALUE!</v>
      </c>
      <c r="F24" s="7" t="e">
        <f t="shared" si="0"/>
        <v>#VALUE!</v>
      </c>
      <c r="G24" s="8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6">
        <f t="shared" si="1"/>
        <v>0</v>
      </c>
      <c r="AD24" s="1"/>
      <c r="AE24" s="1"/>
      <c r="AF24" s="1"/>
    </row>
    <row r="25" spans="1:32" x14ac:dyDescent="0.25">
      <c r="A25" s="3">
        <f ca="1">$B25/#REF!-1</f>
        <v>0</v>
      </c>
      <c r="B25" s="4">
        <f ca="1">$B25-#REF!</f>
        <v>0</v>
      </c>
      <c r="C25" s="5" t="e">
        <f t="shared" si="2"/>
        <v>#VALUE!</v>
      </c>
      <c r="D25" s="6" t="e">
        <f>U25/SUMIF([1]исходник!$I$3:$I$100,S25,[1]исходник!$L$3:$L$100)</f>
        <v>#VALUE!</v>
      </c>
      <c r="E25" s="6" t="e">
        <f>SUMIF([1]исходник!$I$3:$I$91,S25,[1]исходник!$J$3:$J$91)*U25</f>
        <v>#VALUE!</v>
      </c>
      <c r="F25" s="7" t="e">
        <f t="shared" si="0"/>
        <v>#VALUE!</v>
      </c>
      <c r="G25" s="8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6">
        <f t="shared" si="1"/>
        <v>0</v>
      </c>
      <c r="AD25" s="1"/>
      <c r="AE25" s="1"/>
      <c r="AF25" s="1"/>
    </row>
    <row r="26" spans="1:32" x14ac:dyDescent="0.25">
      <c r="A26" s="3">
        <f ca="1">$B26/$D33-1</f>
        <v>0</v>
      </c>
      <c r="B26" s="4">
        <f ca="1">$B26-$D33</f>
        <v>0</v>
      </c>
      <c r="C26" s="5" t="e">
        <f t="shared" si="2"/>
        <v>#VALUE!</v>
      </c>
      <c r="D26" s="6" t="e">
        <f>U26/SUMIF([1]исходник!$I$3:$I$100,S26,[1]исходник!$L$3:$L$100)</f>
        <v>#VALUE!</v>
      </c>
      <c r="E26" s="6" t="e">
        <f>SUMIF([1]исходник!$I$3:$I$91,S26,[1]исходник!$J$3:$J$91)*U26</f>
        <v>#VALUE!</v>
      </c>
      <c r="F26" s="7" t="e">
        <f t="shared" si="0"/>
        <v>#VALUE!</v>
      </c>
      <c r="G26" s="8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6">
        <f t="shared" ref="Y26:Y32" si="3">SUM(W26:X26)</f>
        <v>0</v>
      </c>
      <c r="AD26" s="1"/>
      <c r="AE26" s="1"/>
      <c r="AF26" s="1"/>
    </row>
    <row r="27" spans="1:32" x14ac:dyDescent="0.25">
      <c r="A27" s="3">
        <f ca="1">$B27/$D34-1</f>
        <v>0</v>
      </c>
      <c r="B27" s="4">
        <f ca="1">$B27-$D34</f>
        <v>0</v>
      </c>
      <c r="C27" s="5" t="e">
        <f t="shared" si="2"/>
        <v>#VALUE!</v>
      </c>
      <c r="D27" s="6" t="e">
        <f>U27/SUMIF([1]исходник!$I$3:$I$100,S27,[1]исходник!$L$3:$L$100)</f>
        <v>#VALUE!</v>
      </c>
      <c r="E27" s="6" t="e">
        <f>SUMIF([1]исходник!$I$3:$I$91,S27,[1]исходник!$J$3:$J$91)*U27</f>
        <v>#VALUE!</v>
      </c>
      <c r="F27" s="7" t="e">
        <f t="shared" si="0"/>
        <v>#VALUE!</v>
      </c>
      <c r="G27" s="8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6">
        <f t="shared" si="3"/>
        <v>0</v>
      </c>
      <c r="AD27" s="1"/>
      <c r="AE27" s="1"/>
      <c r="AF27" s="1"/>
    </row>
    <row r="28" spans="1:32" x14ac:dyDescent="0.25">
      <c r="A28" s="3">
        <f ca="1">$B28/$D35-1</f>
        <v>0</v>
      </c>
      <c r="B28" s="4">
        <f ca="1">$B28-$D35</f>
        <v>0</v>
      </c>
      <c r="C28" s="5" t="e">
        <f t="shared" si="2"/>
        <v>#VALUE!</v>
      </c>
      <c r="D28" s="6" t="e">
        <f>U28/SUMIF([1]исходник!$I$3:$I$100,S28,[1]исходник!$L$3:$L$100)</f>
        <v>#VALUE!</v>
      </c>
      <c r="E28" s="6" t="e">
        <f>SUMIF([1]исходник!$I$3:$I$91,S28,[1]исходник!$J$3:$J$91)*U28</f>
        <v>#VALUE!</v>
      </c>
      <c r="F28" s="7" t="e">
        <f t="shared" si="0"/>
        <v>#VALUE!</v>
      </c>
      <c r="G28" s="8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6">
        <f t="shared" si="3"/>
        <v>0</v>
      </c>
      <c r="AD28" s="1"/>
      <c r="AE28" s="1"/>
      <c r="AF28" s="1"/>
    </row>
    <row r="29" spans="1:32" x14ac:dyDescent="0.25">
      <c r="A29" s="3">
        <f ca="1">$B29/$D36-1</f>
        <v>0</v>
      </c>
      <c r="B29" s="4">
        <f ca="1">$B29-$D36</f>
        <v>0</v>
      </c>
      <c r="C29" s="5" t="e">
        <f t="shared" si="2"/>
        <v>#VALUE!</v>
      </c>
      <c r="D29" s="6" t="e">
        <f>U29/SUMIF([1]исходник!$I$3:$I$100,S29,[1]исходник!$L$3:$L$100)</f>
        <v>#VALUE!</v>
      </c>
      <c r="E29" s="6" t="e">
        <f>SUMIF([1]исходник!$I$3:$I$91,S29,[1]исходник!$J$3:$J$91)*U29</f>
        <v>#VALUE!</v>
      </c>
      <c r="F29" s="7" t="e">
        <f t="shared" si="0"/>
        <v>#VALUE!</v>
      </c>
      <c r="G29" s="8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6">
        <f t="shared" si="3"/>
        <v>0</v>
      </c>
      <c r="AD29" s="1"/>
      <c r="AE29" s="1"/>
      <c r="AF29" s="1"/>
    </row>
    <row r="30" spans="1:32" x14ac:dyDescent="0.25">
      <c r="A30" s="3">
        <f ca="1">$B30/$D37-1</f>
        <v>0</v>
      </c>
      <c r="B30" s="4">
        <f ca="1">$B30-$D37</f>
        <v>0</v>
      </c>
      <c r="C30" s="5" t="e">
        <f t="shared" si="2"/>
        <v>#VALUE!</v>
      </c>
      <c r="D30" s="6" t="e">
        <f>U30/SUMIF([1]исходник!$I$3:$I$100,S30,[1]исходник!$L$3:$L$100)</f>
        <v>#VALUE!</v>
      </c>
      <c r="E30" s="6" t="e">
        <f>SUMIF([1]исходник!$I$3:$I$91,S30,[1]исходник!$J$3:$J$91)*U30</f>
        <v>#VALUE!</v>
      </c>
      <c r="F30" s="7" t="e">
        <f t="shared" si="0"/>
        <v>#VALUE!</v>
      </c>
      <c r="G30" s="8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6">
        <f t="shared" si="3"/>
        <v>0</v>
      </c>
      <c r="AD30" s="1"/>
      <c r="AE30" s="1"/>
      <c r="AF30" s="1"/>
    </row>
    <row r="31" spans="1:32" x14ac:dyDescent="0.25">
      <c r="A31" s="3">
        <f ca="1">$B31/$D38-1</f>
        <v>0</v>
      </c>
      <c r="B31" s="4">
        <f ca="1">$B31-$D38</f>
        <v>0</v>
      </c>
      <c r="C31" s="5" t="e">
        <f t="shared" si="2"/>
        <v>#VALUE!</v>
      </c>
      <c r="D31" s="6" t="e">
        <f>U31/SUMIF([1]исходник!$I$3:$I$100,S31,[1]исходник!$L$3:$L$100)</f>
        <v>#VALUE!</v>
      </c>
      <c r="E31" s="6" t="e">
        <f>SUMIF([1]исходник!$I$3:$I$91,S31,[1]исходник!$J$3:$J$91)*U31</f>
        <v>#VALUE!</v>
      </c>
      <c r="F31" s="7" t="e">
        <f t="shared" si="0"/>
        <v>#VALUE!</v>
      </c>
      <c r="G31" s="8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6">
        <f t="shared" si="3"/>
        <v>0</v>
      </c>
      <c r="AD31" s="1"/>
      <c r="AE31" s="1"/>
      <c r="AF31" s="1"/>
    </row>
    <row r="32" spans="1:32" x14ac:dyDescent="0.25">
      <c r="A32" s="3">
        <f ca="1">$B32/$D39-1</f>
        <v>0</v>
      </c>
      <c r="B32" s="4">
        <f ca="1">$B32-$D39</f>
        <v>0</v>
      </c>
      <c r="C32" s="5" t="e">
        <f t="shared" si="2"/>
        <v>#VALUE!</v>
      </c>
      <c r="D32" s="6" t="e">
        <f>U32/SUMIF([1]исходник!$I$3:$I$100,S32,[1]исходник!$L$3:$L$100)</f>
        <v>#VALUE!</v>
      </c>
      <c r="E32" s="6" t="e">
        <f>SUMIF([1]исходник!$I$3:$I$91,S32,[1]исходник!$J$3:$J$91)*U32</f>
        <v>#VALUE!</v>
      </c>
      <c r="F32" s="7" t="e">
        <f t="shared" si="0"/>
        <v>#VALUE!</v>
      </c>
      <c r="G32" s="8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6">
        <f t="shared" si="3"/>
        <v>0</v>
      </c>
      <c r="AD32" s="1"/>
      <c r="AE32" s="1"/>
      <c r="AF32" s="1"/>
    </row>
    <row r="33" spans="30:32" x14ac:dyDescent="0.25">
      <c r="AD33" s="1"/>
      <c r="AE33" s="1"/>
      <c r="AF33" s="1"/>
    </row>
    <row r="34" spans="30:32" x14ac:dyDescent="0.25">
      <c r="AD34" s="1"/>
      <c r="AE34" s="1"/>
      <c r="AF34" s="1"/>
    </row>
    <row r="35" spans="30:32" x14ac:dyDescent="0.25">
      <c r="AD35" s="1"/>
      <c r="AE35" s="1"/>
      <c r="AF35" s="1"/>
    </row>
    <row r="36" spans="30:32" x14ac:dyDescent="0.25">
      <c r="AD36" s="1"/>
      <c r="AE36" s="1"/>
      <c r="AF36" s="1"/>
    </row>
    <row r="37" spans="30:32" x14ac:dyDescent="0.25">
      <c r="AD37" s="1"/>
      <c r="AE37" s="1"/>
      <c r="AF37" s="1"/>
    </row>
    <row r="38" spans="30:32" x14ac:dyDescent="0.25">
      <c r="AD38" s="1"/>
      <c r="AE38" s="1"/>
      <c r="AF38" s="1"/>
    </row>
    <row r="39" spans="30:32" x14ac:dyDescent="0.25">
      <c r="AD39" s="1"/>
      <c r="AE39" s="1"/>
      <c r="AF3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Специалист по ИТ</dc:creator>
  <cp:lastModifiedBy>Специалист по ИТ</cp:lastModifiedBy>
  <dcterms:created xsi:type="dcterms:W3CDTF">2017-02-28T11:17:53Z</dcterms:created>
  <dcterms:modified xsi:type="dcterms:W3CDTF">2017-02-28T11:25:35Z</dcterms:modified>
</cp:coreProperties>
</file>