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15510" windowHeight="11895"/>
  </bookViews>
  <sheets>
    <sheet name="Лист1" sheetId="1" r:id="rId1"/>
  </sheets>
  <definedNames>
    <definedName name="solver_adj" localSheetId="0" hidden="1">Лист1!$E$4:$G$4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Лист1!$E$4:$G$4</definedName>
    <definedName name="solver_lhs2" localSheetId="0" hidden="1">Лист1!$G$4</definedName>
    <definedName name="solver_lhs3" localSheetId="0" hidden="1">Лист1!$G$4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Лист1!$E$9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3</definedName>
    <definedName name="solver_rel3" localSheetId="0" hidden="1">3</definedName>
    <definedName name="solver_rhs1" localSheetId="0" hidden="1">0</definedName>
    <definedName name="solver_rhs2" localSheetId="0" hidden="1">0</definedName>
    <definedName name="solver_rhs3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F2" i="1" s="1"/>
  <c r="E2" i="1" s="1"/>
  <c r="A4" i="1" s="1"/>
  <c r="F6" i="1" s="1"/>
  <c r="F8" i="1" s="1"/>
  <c r="E6" i="1" l="1"/>
  <c r="E8" i="1" s="1"/>
  <c r="A2" i="1"/>
  <c r="G6" i="1"/>
  <c r="G8" i="1" s="1"/>
  <c r="E9" i="1" l="1"/>
</calcChain>
</file>

<file path=xl/sharedStrings.xml><?xml version="1.0" encoding="utf-8"?>
<sst xmlns="http://schemas.openxmlformats.org/spreadsheetml/2006/main" count="9" uniqueCount="9">
  <si>
    <t>Себестоимость</t>
  </si>
  <si>
    <t>Затраты на мат-лы</t>
  </si>
  <si>
    <t>Аренда</t>
  </si>
  <si>
    <t>ФОТ</t>
  </si>
  <si>
    <t>Непредвиденные</t>
  </si>
  <si>
    <t>Коффициенты</t>
  </si>
  <si>
    <t>Рентабельность</t>
  </si>
  <si>
    <t>Стоимость</t>
  </si>
  <si>
    <t>Доли от стоимости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</si>
</sst>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₽&quot;_-;\-* #,##0.00\ &quot;₽&quot;_-;_-* &quot;-&quot;??\ &quot;₽&quot;_-;_-@_-"/>
    <numFmt numFmtId="165" formatCode="0.000000%"/>
    <numFmt numFmtId="166" formatCode="_-* #,##0.00\ [$₽-419]_-;\-* #,##0.00\ [$₽-419]_-;_-* &quot;-&quot;??\ [$₽-419]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double">
        <color theme="3" tint="0.39997558519241921"/>
      </left>
      <right style="double">
        <color theme="3" tint="0.39997558519241921"/>
      </right>
      <top style="double">
        <color theme="3" tint="0.39997558519241921"/>
      </top>
      <bottom style="double">
        <color theme="3" tint="0.39997558519241921"/>
      </bottom>
      <diagonal/>
    </border>
    <border>
      <left/>
      <right style="double">
        <color theme="3" tint="0.39997558519241921"/>
      </right>
      <top style="double">
        <color theme="3" tint="0.39997558519241921"/>
      </top>
      <bottom style="double">
        <color theme="3" tint="0.3999755851924192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/>
    <xf numFmtId="0" fontId="0" fillId="0" borderId="0" xfId="0" applyBorder="1"/>
    <xf numFmtId="0" fontId="0" fillId="0" borderId="0" xfId="0" applyBorder="1" applyAlignment="1"/>
    <xf numFmtId="0" fontId="0" fillId="0" borderId="1" xfId="0" applyBorder="1" applyAlignment="1">
      <alignment horizontal="center"/>
    </xf>
    <xf numFmtId="9" fontId="0" fillId="0" borderId="1" xfId="2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4" borderId="0" xfId="0" applyFill="1"/>
    <xf numFmtId="165" fontId="0" fillId="0" borderId="0" xfId="0" applyNumberFormat="1"/>
    <xf numFmtId="165" fontId="0" fillId="5" borderId="0" xfId="0" applyNumberFormat="1" applyFill="1"/>
    <xf numFmtId="0" fontId="0" fillId="0" borderId="1" xfId="0" applyBorder="1" applyAlignment="1"/>
    <xf numFmtId="166" fontId="0" fillId="0" borderId="2" xfId="0" applyNumberFormat="1" applyBorder="1" applyAlignment="1"/>
    <xf numFmtId="166" fontId="0" fillId="0" borderId="1" xfId="0" applyNumberFormat="1" applyBorder="1" applyAlignment="1"/>
    <xf numFmtId="0" fontId="0" fillId="3" borderId="1" xfId="0" applyFill="1" applyBorder="1" applyAlignment="1"/>
    <xf numFmtId="165" fontId="2" fillId="2" borderId="1" xfId="2" applyNumberFormat="1" applyFont="1" applyFill="1" applyBorder="1" applyAlignment="1"/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G14" sqref="G14"/>
    </sheetView>
  </sheetViews>
  <sheetFormatPr defaultRowHeight="15" x14ac:dyDescent="0.25"/>
  <cols>
    <col min="5" max="7" width="10.85546875" bestFit="1" customWidth="1"/>
  </cols>
  <sheetData>
    <row r="1" spans="1:9" ht="16.5" thickTop="1" thickBot="1" x14ac:dyDescent="0.3">
      <c r="A1" s="4" t="s">
        <v>0</v>
      </c>
      <c r="B1" s="4"/>
      <c r="C1" s="4" t="s">
        <v>1</v>
      </c>
      <c r="D1" s="4"/>
      <c r="E1" s="11" t="s">
        <v>4</v>
      </c>
      <c r="F1" s="11" t="s">
        <v>2</v>
      </c>
      <c r="G1" s="11" t="s">
        <v>3</v>
      </c>
      <c r="H1" s="4" t="s">
        <v>6</v>
      </c>
      <c r="I1" s="4"/>
    </row>
    <row r="2" spans="1:9" ht="16.5" thickTop="1" thickBot="1" x14ac:dyDescent="0.3">
      <c r="A2" s="7">
        <f>C2+E2+F2+G2</f>
        <v>357.14263837303412</v>
      </c>
      <c r="B2" s="7"/>
      <c r="C2" s="7">
        <v>250</v>
      </c>
      <c r="D2" s="7"/>
      <c r="E2" s="12">
        <f>($C$2+G2+F2)*E4</f>
        <v>4.4642141893293985</v>
      </c>
      <c r="F2" s="13">
        <f>($C$2+G2)*F4</f>
        <v>44.642767536393997</v>
      </c>
      <c r="G2" s="13">
        <f t="shared" ref="G2" si="0">$C$2*G4</f>
        <v>58.035656647310716</v>
      </c>
      <c r="H2" s="5">
        <v>1.25</v>
      </c>
      <c r="I2" s="5"/>
    </row>
    <row r="3" spans="1:9" ht="16.5" thickTop="1" thickBot="1" x14ac:dyDescent="0.3">
      <c r="A3" s="4" t="s">
        <v>7</v>
      </c>
      <c r="B3" s="4"/>
      <c r="C3" s="2"/>
      <c r="D3" s="3"/>
      <c r="E3" s="14" t="s">
        <v>5</v>
      </c>
      <c r="F3" s="14"/>
      <c r="G3" s="14"/>
    </row>
    <row r="4" spans="1:9" ht="16.5" thickTop="1" thickBot="1" x14ac:dyDescent="0.3">
      <c r="A4" s="6">
        <f>SUM(C2:G2)*H2</f>
        <v>446.42829796629263</v>
      </c>
      <c r="B4" s="6"/>
      <c r="C4" s="3"/>
      <c r="D4" s="3"/>
      <c r="E4" s="14">
        <v>1.2658030327945604E-2</v>
      </c>
      <c r="F4" s="14">
        <v>0.14492727245374809</v>
      </c>
      <c r="G4" s="14">
        <v>0.23214262658924287</v>
      </c>
    </row>
    <row r="5" spans="1:9" ht="16.5" thickTop="1" thickBot="1" x14ac:dyDescent="0.3">
      <c r="A5" s="1"/>
      <c r="B5" s="1"/>
      <c r="E5" s="11" t="s">
        <v>8</v>
      </c>
      <c r="F5" s="11"/>
      <c r="G5" s="11"/>
      <c r="H5" s="1"/>
    </row>
    <row r="6" spans="1:9" ht="16.5" thickTop="1" thickBot="1" x14ac:dyDescent="0.3">
      <c r="A6" s="1"/>
      <c r="B6" s="1"/>
      <c r="E6" s="15">
        <f>E2/A4</f>
        <v>9.9998459095585086E-3</v>
      </c>
      <c r="F6" s="15">
        <f>F2/A4</f>
        <v>9.9999860536987575E-2</v>
      </c>
      <c r="G6" s="15">
        <f>G2/A4</f>
        <v>0.12999995052216129</v>
      </c>
      <c r="H6" s="1"/>
      <c r="I6" s="1"/>
    </row>
    <row r="7" spans="1:9" ht="15.75" thickTop="1" x14ac:dyDescent="0.25">
      <c r="A7" s="1"/>
      <c r="B7" s="1"/>
      <c r="E7" s="8">
        <v>0.01</v>
      </c>
      <c r="F7" s="8">
        <v>0.1</v>
      </c>
      <c r="G7" s="8">
        <v>0.13</v>
      </c>
    </row>
    <row r="8" spans="1:9" x14ac:dyDescent="0.25">
      <c r="A8" s="1"/>
      <c r="B8" s="1"/>
      <c r="E8" s="9">
        <f>ABS(E6-E7)</f>
        <v>1.5409044149157503E-7</v>
      </c>
      <c r="F8" s="9">
        <f>ABS(F6-F7)</f>
        <v>1.3946301243017434E-7</v>
      </c>
      <c r="G8" s="9">
        <f>ABS(G6-G7)</f>
        <v>4.9477838715006328E-8</v>
      </c>
    </row>
    <row r="9" spans="1:9" x14ac:dyDescent="0.25">
      <c r="A9" s="1"/>
      <c r="B9" s="1"/>
      <c r="E9" s="10">
        <f>SUM(E8:G8)</f>
        <v>3.4303129263675569E-7</v>
      </c>
    </row>
    <row r="10" spans="1:9" x14ac:dyDescent="0.25">
      <c r="A10" s="1"/>
      <c r="B10" s="1"/>
    </row>
    <row r="11" spans="1:9" x14ac:dyDescent="0.25">
      <c r="A11" s="1"/>
      <c r="B11" s="1"/>
    </row>
  </sheetData>
  <mergeCells count="8">
    <mergeCell ref="A2:B2"/>
    <mergeCell ref="H1:I1"/>
    <mergeCell ref="H2:I2"/>
    <mergeCell ref="A3:B3"/>
    <mergeCell ref="A4:B4"/>
    <mergeCell ref="C2:D2"/>
    <mergeCell ref="C1:D1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Музыкин М.А.</cp:lastModifiedBy>
  <dcterms:created xsi:type="dcterms:W3CDTF">2017-03-02T09:09:35Z</dcterms:created>
  <dcterms:modified xsi:type="dcterms:W3CDTF">2017-03-02T13:23:35Z</dcterms:modified>
</cp:coreProperties>
</file>