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4" i="1" l="1"/>
  <c r="D5" i="1"/>
  <c r="D6" i="1"/>
  <c r="D7" i="1"/>
  <c r="D3" i="1"/>
  <c r="D37" i="1"/>
  <c r="E35" i="1"/>
  <c r="C37" i="1" s="1"/>
  <c r="E34" i="1"/>
  <c r="B36" i="1" s="1"/>
  <c r="D24" i="1"/>
  <c r="B24" i="1"/>
  <c r="C24" i="1"/>
  <c r="C23" i="1"/>
  <c r="D23" i="1"/>
  <c r="E22" i="1"/>
  <c r="E21" i="1"/>
  <c r="B23" i="1" s="1"/>
  <c r="J10" i="1"/>
  <c r="K12" i="1"/>
  <c r="J11" i="1"/>
  <c r="J12" i="1"/>
  <c r="J13" i="1"/>
  <c r="J14" i="1"/>
  <c r="I11" i="1"/>
  <c r="I12" i="1"/>
  <c r="I13" i="1"/>
  <c r="I14" i="1"/>
  <c r="I10" i="1"/>
  <c r="E11" i="1"/>
  <c r="K11" i="1" s="1"/>
  <c r="E12" i="1"/>
  <c r="E13" i="1"/>
  <c r="K13" i="1" s="1"/>
  <c r="E14" i="1"/>
  <c r="K14" i="1" s="1"/>
  <c r="E10" i="1"/>
  <c r="K10" i="1" s="1"/>
  <c r="C36" i="1" l="1"/>
  <c r="D36" i="1"/>
  <c r="B37" i="1"/>
</calcChain>
</file>

<file path=xl/sharedStrings.xml><?xml version="1.0" encoding="utf-8"?>
<sst xmlns="http://schemas.openxmlformats.org/spreadsheetml/2006/main" count="21" uniqueCount="13">
  <si>
    <t>prevalence of diabetes</t>
  </si>
  <si>
    <t>Sumy</t>
  </si>
  <si>
    <t>prevalence retinopathy</t>
  </si>
  <si>
    <t>prevalence cataract</t>
  </si>
  <si>
    <t>other</t>
  </si>
  <si>
    <t>Ukraine</t>
  </si>
  <si>
    <t>teenagers</t>
  </si>
  <si>
    <t>adults</t>
  </si>
  <si>
    <t>elderly</t>
  </si>
  <si>
    <t xml:space="preserve">diabetic retinopathy </t>
  </si>
  <si>
    <t>total</t>
  </si>
  <si>
    <t>diabetic cataract</t>
  </si>
  <si>
    <t>Разница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</si>
</sst>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9" fontId="0" fillId="0" borderId="0" xfId="1" applyFont="1"/>
    <xf numFmtId="9" fontId="0" fillId="0" borderId="0" xfId="0" applyNumberForma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Prevelence of diabetes</a:t>
            </a:r>
            <a:r>
              <a:rPr lang="en-US" baseline="0"/>
              <a:t> complications</a:t>
            </a:r>
            <a:endParaRPr lang="ru-RU"/>
          </a:p>
        </c:rich>
      </c:tx>
      <c:layout>
        <c:manualLayout>
          <c:xMode val="edge"/>
          <c:yMode val="edge"/>
          <c:x val="0.10675680258503449"/>
          <c:y val="2.275845360070992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Лист1!$I$9</c:f>
              <c:strCache>
                <c:ptCount val="1"/>
                <c:pt idx="0">
                  <c:v>prevalence cataract</c:v>
                </c:pt>
              </c:strCache>
            </c:strRef>
          </c:tx>
          <c:invertIfNegative val="0"/>
          <c:cat>
            <c:strRef>
              <c:f>Лист1!$G$10:$H$14</c:f>
              <c:strCach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strCache>
            </c:strRef>
          </c:cat>
          <c:val>
            <c:numRef>
              <c:f>Лист1!$I$10:$I$14</c:f>
              <c:numCache>
                <c:formatCode>0%</c:formatCode>
                <c:ptCount val="5"/>
                <c:pt idx="0">
                  <c:v>5.7142104970646479E-2</c:v>
                </c:pt>
                <c:pt idx="1">
                  <c:v>5.6277534912993921E-2</c:v>
                </c:pt>
                <c:pt idx="2">
                  <c:v>5.3562969295355922E-2</c:v>
                </c:pt>
                <c:pt idx="3">
                  <c:v>5.3544581935931541E-2</c:v>
                </c:pt>
                <c:pt idx="4">
                  <c:v>5.0682210930850381E-2</c:v>
                </c:pt>
              </c:numCache>
            </c:numRef>
          </c:val>
        </c:ser>
        <c:ser>
          <c:idx val="1"/>
          <c:order val="1"/>
          <c:tx>
            <c:strRef>
              <c:f>Лист1!$J$9</c:f>
              <c:strCache>
                <c:ptCount val="1"/>
                <c:pt idx="0">
                  <c:v>prevalence retinopathy</c:v>
                </c:pt>
              </c:strCache>
            </c:strRef>
          </c:tx>
          <c:invertIfNegative val="0"/>
          <c:cat>
            <c:strRef>
              <c:f>Лист1!$G$10:$H$14</c:f>
              <c:strCach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strCache>
            </c:strRef>
          </c:cat>
          <c:val>
            <c:numRef>
              <c:f>Лист1!$J$10:$J$14</c:f>
              <c:numCache>
                <c:formatCode>0%</c:formatCode>
                <c:ptCount val="5"/>
                <c:pt idx="0">
                  <c:v>0.15881907291432049</c:v>
                </c:pt>
                <c:pt idx="1">
                  <c:v>0.15310970873235924</c:v>
                </c:pt>
                <c:pt idx="2">
                  <c:v>0.17059617866302212</c:v>
                </c:pt>
                <c:pt idx="3">
                  <c:v>0.13970163062333757</c:v>
                </c:pt>
                <c:pt idx="4">
                  <c:v>0.13967140388434654</c:v>
                </c:pt>
              </c:numCache>
            </c:numRef>
          </c:val>
        </c:ser>
        <c:ser>
          <c:idx val="2"/>
          <c:order val="2"/>
          <c:tx>
            <c:strRef>
              <c:f>Лист1!$K$9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Лист1!$G$10:$H$14</c:f>
              <c:strCach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strCache>
            </c:strRef>
          </c:cat>
          <c:val>
            <c:numRef>
              <c:f>Лист1!$K$10:$K$14</c:f>
              <c:numCache>
                <c:formatCode>0%</c:formatCode>
                <c:ptCount val="5"/>
                <c:pt idx="0">
                  <c:v>0.78403882211503295</c:v>
                </c:pt>
                <c:pt idx="1">
                  <c:v>0.79061275635464678</c:v>
                </c:pt>
                <c:pt idx="2">
                  <c:v>0.7758408520416219</c:v>
                </c:pt>
                <c:pt idx="3">
                  <c:v>0.8067537874407309</c:v>
                </c:pt>
                <c:pt idx="4">
                  <c:v>0.80964638518480303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338432"/>
        <c:axId val="24340352"/>
      </c:barChart>
      <c:catAx>
        <c:axId val="24338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24340352"/>
        <c:crosses val="autoZero"/>
        <c:auto val="1"/>
        <c:lblAlgn val="ctr"/>
        <c:lblOffset val="100"/>
        <c:noMultiLvlLbl val="0"/>
      </c:catAx>
      <c:valAx>
        <c:axId val="243403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433843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Diabetic retinopathy</a:t>
            </a:r>
            <a:endParaRPr lang="ru-RU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Лист1!$A$23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Лист1!$B$20:$D$20</c:f>
              <c:strCache>
                <c:ptCount val="3"/>
                <c:pt idx="0">
                  <c:v>teenagers</c:v>
                </c:pt>
                <c:pt idx="1">
                  <c:v>adults</c:v>
                </c:pt>
                <c:pt idx="2">
                  <c:v>elderly</c:v>
                </c:pt>
              </c:strCache>
            </c:strRef>
          </c:cat>
          <c:val>
            <c:numRef>
              <c:f>Лист1!$B$23:$D$23</c:f>
              <c:numCache>
                <c:formatCode>0%</c:formatCode>
                <c:ptCount val="3"/>
                <c:pt idx="0">
                  <c:v>1.6431153466973381E-3</c:v>
                </c:pt>
                <c:pt idx="1">
                  <c:v>0.5808960455690656</c:v>
                </c:pt>
                <c:pt idx="2">
                  <c:v>0.41746083908423703</c:v>
                </c:pt>
              </c:numCache>
            </c:numRef>
          </c:val>
        </c:ser>
        <c:ser>
          <c:idx val="1"/>
          <c:order val="1"/>
          <c:tx>
            <c:strRef>
              <c:f>Лист1!$A$24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Лист1!$B$20:$D$20</c:f>
              <c:strCache>
                <c:ptCount val="3"/>
                <c:pt idx="0">
                  <c:v>teenagers</c:v>
                </c:pt>
                <c:pt idx="1">
                  <c:v>adults</c:v>
                </c:pt>
                <c:pt idx="2">
                  <c:v>elderly</c:v>
                </c:pt>
              </c:strCache>
            </c:strRef>
          </c:cat>
          <c:val>
            <c:numRef>
              <c:f>Лист1!$B$24:$D$24</c:f>
              <c:numCache>
                <c:formatCode>0%</c:formatCode>
                <c:ptCount val="3"/>
                <c:pt idx="0">
                  <c:v>5.6452523427797221E-4</c:v>
                </c:pt>
                <c:pt idx="1">
                  <c:v>0.6002032290843401</c:v>
                </c:pt>
                <c:pt idx="2">
                  <c:v>0.39923224568138194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1203584"/>
        <c:axId val="81205504"/>
      </c:barChart>
      <c:catAx>
        <c:axId val="81203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category</a:t>
                </a:r>
                <a:r>
                  <a:rPr lang="en-US" baseline="0"/>
                  <a:t> of people</a:t>
                </a:r>
                <a:endParaRPr lang="ru-RU"/>
              </a:p>
            </c:rich>
          </c:tx>
          <c:layout/>
          <c:overlay val="0"/>
        </c:title>
        <c:majorTickMark val="none"/>
        <c:minorTickMark val="none"/>
        <c:tickLblPos val="nextTo"/>
        <c:crossAx val="81205504"/>
        <c:crosses val="autoZero"/>
        <c:auto val="0"/>
        <c:lblAlgn val="ctr"/>
        <c:lblOffset val="100"/>
        <c:noMultiLvlLbl val="0"/>
      </c:catAx>
      <c:valAx>
        <c:axId val="812055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12035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Diabetic cataract</a:t>
            </a:r>
            <a:endParaRPr lang="ru-RU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Лист1!$A$36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Лист1!$B$33:$D$33</c:f>
              <c:strCache>
                <c:ptCount val="3"/>
                <c:pt idx="0">
                  <c:v>teenagers</c:v>
                </c:pt>
                <c:pt idx="1">
                  <c:v>adults</c:v>
                </c:pt>
                <c:pt idx="2">
                  <c:v>elderly</c:v>
                </c:pt>
              </c:strCache>
            </c:strRef>
          </c:cat>
          <c:val>
            <c:numRef>
              <c:f>Лист1!$B$36:$D$36</c:f>
              <c:numCache>
                <c:formatCode>0%</c:formatCode>
                <c:ptCount val="3"/>
                <c:pt idx="0">
                  <c:v>6.2111801242236027E-4</c:v>
                </c:pt>
                <c:pt idx="1">
                  <c:v>0.59254658385093173</c:v>
                </c:pt>
                <c:pt idx="2">
                  <c:v>0.40683229813664595</c:v>
                </c:pt>
              </c:numCache>
            </c:numRef>
          </c:val>
        </c:ser>
        <c:ser>
          <c:idx val="1"/>
          <c:order val="1"/>
          <c:tx>
            <c:strRef>
              <c:f>Лист1!$A$37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Лист1!$B$33:$D$33</c:f>
              <c:strCache>
                <c:ptCount val="3"/>
                <c:pt idx="0">
                  <c:v>teenagers</c:v>
                </c:pt>
                <c:pt idx="1">
                  <c:v>adults</c:v>
                </c:pt>
                <c:pt idx="2">
                  <c:v>elderly</c:v>
                </c:pt>
              </c:strCache>
            </c:strRef>
          </c:cat>
          <c:val>
            <c:numRef>
              <c:f>Лист1!$B$37:$D$37</c:f>
              <c:numCache>
                <c:formatCode>0%</c:formatCode>
                <c:ptCount val="3"/>
                <c:pt idx="0">
                  <c:v>5.6452523427797221E-4</c:v>
                </c:pt>
                <c:pt idx="1">
                  <c:v>0.6002032290843401</c:v>
                </c:pt>
                <c:pt idx="2">
                  <c:v>0.39923224568138194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4047488"/>
        <c:axId val="34059392"/>
      </c:barChart>
      <c:catAx>
        <c:axId val="34047488"/>
        <c:scaling>
          <c:orientation val="minMax"/>
        </c:scaling>
        <c:delete val="0"/>
        <c:axPos val="b"/>
        <c:majorTickMark val="none"/>
        <c:minorTickMark val="none"/>
        <c:tickLblPos val="nextTo"/>
        <c:crossAx val="34059392"/>
        <c:crosses val="autoZero"/>
        <c:auto val="1"/>
        <c:lblAlgn val="ctr"/>
        <c:lblOffset val="100"/>
        <c:noMultiLvlLbl val="0"/>
      </c:catAx>
      <c:valAx>
        <c:axId val="340593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404748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Лист1!$B$2</c:f>
              <c:strCache>
                <c:ptCount val="1"/>
                <c:pt idx="0">
                  <c:v>Ukraine</c:v>
                </c:pt>
              </c:strCache>
            </c:strRef>
          </c:tx>
          <c:invertIfNegative val="0"/>
          <c:cat>
            <c:numRef>
              <c:f>Лист1!$A$3:$A$7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Лист1!$B$3:$B$7</c:f>
              <c:numCache>
                <c:formatCode>General</c:formatCode>
                <c:ptCount val="5"/>
                <c:pt idx="0">
                  <c:v>2773.1</c:v>
                </c:pt>
                <c:pt idx="1">
                  <c:v>2885</c:v>
                </c:pt>
                <c:pt idx="2">
                  <c:v>2780.5</c:v>
                </c:pt>
                <c:pt idx="3">
                  <c:v>2730.7</c:v>
                </c:pt>
                <c:pt idx="4">
                  <c:v>2861.6</c:v>
                </c:pt>
              </c:numCache>
            </c:numRef>
          </c:val>
        </c:ser>
        <c:ser>
          <c:idx val="1"/>
          <c:order val="1"/>
          <c:tx>
            <c:strRef>
              <c:f>Лист1!$C$2</c:f>
              <c:strCache>
                <c:ptCount val="1"/>
                <c:pt idx="0">
                  <c:v>Sumy</c:v>
                </c:pt>
              </c:strCache>
            </c:strRef>
          </c:tx>
          <c:invertIfNegative val="0"/>
          <c:cat>
            <c:numRef>
              <c:f>Лист1!$A$3:$A$7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Лист1!$C$3:$C$7</c:f>
              <c:numCache>
                <c:formatCode>General</c:formatCode>
                <c:ptCount val="5"/>
                <c:pt idx="0">
                  <c:v>3418.67</c:v>
                </c:pt>
                <c:pt idx="1">
                  <c:v>3527.34</c:v>
                </c:pt>
                <c:pt idx="2">
                  <c:v>3673.06</c:v>
                </c:pt>
                <c:pt idx="3">
                  <c:v>3804.68</c:v>
                </c:pt>
                <c:pt idx="4">
                  <c:v>3877.1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5944192"/>
        <c:axId val="85996672"/>
      </c:barChart>
      <c:catAx>
        <c:axId val="8594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5996672"/>
        <c:crosses val="autoZero"/>
        <c:auto val="1"/>
        <c:lblAlgn val="ctr"/>
        <c:lblOffset val="100"/>
        <c:noMultiLvlLbl val="0"/>
      </c:catAx>
      <c:valAx>
        <c:axId val="859966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594419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352294</xdr:colOff>
      <xdr:row>8</xdr:row>
      <xdr:rowOff>326200</xdr:rowOff>
    </xdr:from>
    <xdr:to>
      <xdr:col>13</xdr:col>
      <xdr:colOff>41</xdr:colOff>
      <xdr:row>19</xdr:row>
      <xdr:rowOff>130437</xdr:rowOff>
    </xdr:to>
    <xdr:graphicFrame macro="">
      <xdr:nvGraphicFramePr>
        <xdr:cNvPr id="5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231731</xdr:colOff>
      <xdr:row>20</xdr:row>
      <xdr:rowOff>91922</xdr:rowOff>
    </xdr:from>
    <xdr:to>
      <xdr:col>12</xdr:col>
      <xdr:colOff>536531</xdr:colOff>
      <xdr:row>34</xdr:row>
      <xdr:rowOff>173341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233166</xdr:colOff>
      <xdr:row>36</xdr:row>
      <xdr:rowOff>392</xdr:rowOff>
    </xdr:from>
    <xdr:to>
      <xdr:col>12</xdr:col>
      <xdr:colOff>499866</xdr:colOff>
      <xdr:row>44</xdr:row>
      <xdr:rowOff>52778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365342</xdr:colOff>
      <xdr:row>0</xdr:row>
      <xdr:rowOff>0</xdr:rowOff>
    </xdr:from>
    <xdr:to>
      <xdr:col>12</xdr:col>
      <xdr:colOff>600205</xdr:colOff>
      <xdr:row>8</xdr:row>
      <xdr:rowOff>313150</xdr:rowOff>
    </xdr:to>
    <xdr:graphicFrame macro="">
      <xdr:nvGraphicFramePr>
        <xdr:cNvPr id="13" name="Диаграмма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topLeftCell="A26" zoomScale="73" zoomScaleNormal="73" workbookViewId="0">
      <selection activeCell="D37" sqref="B36:D37"/>
    </sheetView>
  </sheetViews>
  <sheetFormatPr defaultRowHeight="15" x14ac:dyDescent="0.25"/>
  <cols>
    <col min="2" max="2" width="15.28515625" customWidth="1"/>
    <col min="3" max="3" width="13.140625" customWidth="1"/>
    <col min="4" max="4" width="14.5703125" customWidth="1"/>
  </cols>
  <sheetData>
    <row r="1" spans="1:13" ht="33" customHeight="1" x14ac:dyDescent="0.25">
      <c r="B1" s="2" t="s">
        <v>0</v>
      </c>
      <c r="C1" s="2"/>
      <c r="D1" s="2"/>
    </row>
    <row r="2" spans="1:13" x14ac:dyDescent="0.25">
      <c r="B2" t="s">
        <v>5</v>
      </c>
      <c r="C2" t="s">
        <v>1</v>
      </c>
      <c r="D2" t="s">
        <v>12</v>
      </c>
    </row>
    <row r="3" spans="1:13" x14ac:dyDescent="0.25">
      <c r="A3">
        <v>2011</v>
      </c>
      <c r="B3">
        <v>2773.1</v>
      </c>
      <c r="C3">
        <v>3418.67</v>
      </c>
      <c r="D3">
        <f>C3-B3</f>
        <v>645.57000000000016</v>
      </c>
    </row>
    <row r="4" spans="1:13" x14ac:dyDescent="0.25">
      <c r="A4">
        <v>2012</v>
      </c>
      <c r="B4">
        <v>2885</v>
      </c>
      <c r="C4">
        <v>3527.34</v>
      </c>
      <c r="D4">
        <f t="shared" ref="D4:D7" si="0">C4-B4</f>
        <v>642.34000000000015</v>
      </c>
    </row>
    <row r="5" spans="1:13" x14ac:dyDescent="0.25">
      <c r="A5">
        <v>2013</v>
      </c>
      <c r="B5">
        <v>2780.5</v>
      </c>
      <c r="C5">
        <v>3673.06</v>
      </c>
      <c r="D5">
        <f t="shared" si="0"/>
        <v>892.56</v>
      </c>
    </row>
    <row r="6" spans="1:13" x14ac:dyDescent="0.25">
      <c r="A6">
        <v>2014</v>
      </c>
      <c r="B6">
        <v>2730.7</v>
      </c>
      <c r="C6">
        <v>3804.68</v>
      </c>
      <c r="D6">
        <f t="shared" si="0"/>
        <v>1073.98</v>
      </c>
    </row>
    <row r="7" spans="1:13" x14ac:dyDescent="0.25">
      <c r="A7">
        <v>2015</v>
      </c>
      <c r="B7">
        <v>2861.6</v>
      </c>
      <c r="C7">
        <v>3877.1</v>
      </c>
      <c r="D7">
        <f t="shared" si="0"/>
        <v>1015.5</v>
      </c>
    </row>
    <row r="8" spans="1:13" x14ac:dyDescent="0.25">
      <c r="A8">
        <v>2016</v>
      </c>
      <c r="C8">
        <v>4018.3</v>
      </c>
    </row>
    <row r="9" spans="1:13" ht="60" x14ac:dyDescent="0.25">
      <c r="B9" s="3" t="s">
        <v>0</v>
      </c>
      <c r="C9" s="3" t="s">
        <v>3</v>
      </c>
      <c r="D9" s="3" t="s">
        <v>2</v>
      </c>
      <c r="E9" s="3" t="s">
        <v>4</v>
      </c>
      <c r="H9" s="3"/>
      <c r="I9" s="3" t="s">
        <v>3</v>
      </c>
      <c r="J9" s="3" t="s">
        <v>2</v>
      </c>
      <c r="K9" s="3" t="s">
        <v>4</v>
      </c>
    </row>
    <row r="10" spans="1:13" x14ac:dyDescent="0.25">
      <c r="A10">
        <v>2011</v>
      </c>
      <c r="B10">
        <v>3418.67</v>
      </c>
      <c r="C10">
        <v>195.35</v>
      </c>
      <c r="D10">
        <v>542.95000000000005</v>
      </c>
      <c r="E10">
        <f>B10-C10-D10</f>
        <v>2680.37</v>
      </c>
      <c r="G10">
        <v>2011</v>
      </c>
      <c r="I10" s="4">
        <f>(C10*100%/B10)</f>
        <v>5.7142104970646479E-2</v>
      </c>
      <c r="J10" s="4">
        <f>(D10*100%/B10)</f>
        <v>0.15881907291432049</v>
      </c>
      <c r="K10" s="4">
        <f>(E10*100%/B10)</f>
        <v>0.78403882211503295</v>
      </c>
      <c r="M10" s="5"/>
    </row>
    <row r="11" spans="1:13" x14ac:dyDescent="0.25">
      <c r="A11">
        <v>2012</v>
      </c>
      <c r="B11">
        <v>3527.34</v>
      </c>
      <c r="C11">
        <v>198.51</v>
      </c>
      <c r="D11">
        <v>540.07000000000005</v>
      </c>
      <c r="E11">
        <f t="shared" ref="E11:E14" si="1">B11-C11-D11</f>
        <v>2788.7599999999998</v>
      </c>
      <c r="G11">
        <v>2012</v>
      </c>
      <c r="I11" s="4">
        <f>(C11*100%/B11)</f>
        <v>5.6277534912993921E-2</v>
      </c>
      <c r="J11" s="4">
        <f>(D11*100%/B11)</f>
        <v>0.15310970873235924</v>
      </c>
      <c r="K11" s="4">
        <f>(E11*100%/B11)</f>
        <v>0.79061275635464678</v>
      </c>
    </row>
    <row r="12" spans="1:13" x14ac:dyDescent="0.25">
      <c r="A12">
        <v>2013</v>
      </c>
      <c r="B12">
        <v>3673.06</v>
      </c>
      <c r="C12">
        <v>196.74</v>
      </c>
      <c r="D12">
        <v>626.61</v>
      </c>
      <c r="E12">
        <f t="shared" si="1"/>
        <v>2849.7099999999996</v>
      </c>
      <c r="G12">
        <v>2013</v>
      </c>
      <c r="I12" s="4">
        <f>(C12*100%/B12)</f>
        <v>5.3562969295355922E-2</v>
      </c>
      <c r="J12" s="4">
        <f>(D12*100%/B12)</f>
        <v>0.17059617866302212</v>
      </c>
      <c r="K12" s="4">
        <f>(E12*100%/B12)</f>
        <v>0.7758408520416219</v>
      </c>
    </row>
    <row r="13" spans="1:13" x14ac:dyDescent="0.25">
      <c r="A13">
        <v>2014</v>
      </c>
      <c r="B13">
        <v>3804.68</v>
      </c>
      <c r="C13">
        <v>203.72</v>
      </c>
      <c r="D13">
        <v>531.52</v>
      </c>
      <c r="E13">
        <f t="shared" si="1"/>
        <v>3069.44</v>
      </c>
      <c r="G13">
        <v>2014</v>
      </c>
      <c r="I13" s="4">
        <f>(C13*100%/B13)</f>
        <v>5.3544581935931541E-2</v>
      </c>
      <c r="J13" s="4">
        <f>(D13*100%/B13)</f>
        <v>0.13970163062333757</v>
      </c>
      <c r="K13" s="4">
        <f>(E13*100%/B13)</f>
        <v>0.8067537874407309</v>
      </c>
    </row>
    <row r="14" spans="1:13" x14ac:dyDescent="0.25">
      <c r="A14">
        <v>2015</v>
      </c>
      <c r="B14">
        <v>3877.1</v>
      </c>
      <c r="C14">
        <v>196.5</v>
      </c>
      <c r="D14">
        <v>541.52</v>
      </c>
      <c r="E14">
        <f t="shared" si="1"/>
        <v>3139.08</v>
      </c>
      <c r="G14">
        <v>2015</v>
      </c>
      <c r="I14" s="4">
        <f>(C14*100%/B14)</f>
        <v>5.0682210930850381E-2</v>
      </c>
      <c r="J14" s="4">
        <f>(D14*100%/B14)</f>
        <v>0.13967140388434654</v>
      </c>
      <c r="K14" s="4">
        <f>(E14*100%/B14)</f>
        <v>0.80964638518480303</v>
      </c>
    </row>
    <row r="19" spans="1:5" x14ac:dyDescent="0.25">
      <c r="B19" s="1"/>
      <c r="C19" s="1" t="s">
        <v>9</v>
      </c>
      <c r="D19" s="1"/>
    </row>
    <row r="20" spans="1:5" x14ac:dyDescent="0.25">
      <c r="B20" t="s">
        <v>6</v>
      </c>
      <c r="C20" t="s">
        <v>7</v>
      </c>
      <c r="D20" t="s">
        <v>8</v>
      </c>
      <c r="E20" t="s">
        <v>10</v>
      </c>
    </row>
    <row r="21" spans="1:5" x14ac:dyDescent="0.25">
      <c r="A21">
        <v>2011</v>
      </c>
      <c r="B21">
        <v>15</v>
      </c>
      <c r="C21">
        <v>5303</v>
      </c>
      <c r="D21">
        <v>3811</v>
      </c>
      <c r="E21">
        <f>SUM(B21:D21)</f>
        <v>9129</v>
      </c>
    </row>
    <row r="22" spans="1:5" x14ac:dyDescent="0.25">
      <c r="A22">
        <v>2015</v>
      </c>
      <c r="B22">
        <v>5</v>
      </c>
      <c r="C22">
        <v>5316</v>
      </c>
      <c r="D22">
        <v>3536</v>
      </c>
      <c r="E22">
        <f>SUM(B22:D22)</f>
        <v>8857</v>
      </c>
    </row>
    <row r="23" spans="1:5" x14ac:dyDescent="0.25">
      <c r="A23">
        <v>2011</v>
      </c>
      <c r="B23" s="4">
        <f>B21*100%/E21</f>
        <v>1.6431153466973381E-3</v>
      </c>
      <c r="C23" s="4">
        <f>C21*100%/E21</f>
        <v>0.5808960455690656</v>
      </c>
      <c r="D23" s="4">
        <f>D21*100%/E21</f>
        <v>0.41746083908423703</v>
      </c>
      <c r="E23" s="4"/>
    </row>
    <row r="24" spans="1:5" x14ac:dyDescent="0.25">
      <c r="A24">
        <v>2015</v>
      </c>
      <c r="B24" s="4">
        <f>B22*100%/E22</f>
        <v>5.6452523427797221E-4</v>
      </c>
      <c r="C24" s="4">
        <f>C22*100%/E22</f>
        <v>0.6002032290843401</v>
      </c>
      <c r="D24" s="4">
        <f>D22*100%/E22</f>
        <v>0.39923224568138194</v>
      </c>
    </row>
    <row r="32" spans="1:5" x14ac:dyDescent="0.25">
      <c r="B32" s="1"/>
      <c r="C32" s="1" t="s">
        <v>11</v>
      </c>
      <c r="D32" s="1"/>
    </row>
    <row r="33" spans="1:5" x14ac:dyDescent="0.25">
      <c r="B33" t="s">
        <v>6</v>
      </c>
      <c r="C33" t="s">
        <v>7</v>
      </c>
      <c r="D33" t="s">
        <v>8</v>
      </c>
      <c r="E33" t="s">
        <v>10</v>
      </c>
    </row>
    <row r="34" spans="1:5" x14ac:dyDescent="0.25">
      <c r="A34">
        <v>2011</v>
      </c>
      <c r="B34">
        <v>2</v>
      </c>
      <c r="C34">
        <v>1908</v>
      </c>
      <c r="D34">
        <v>1310</v>
      </c>
      <c r="E34">
        <f>SUM(B34:D34)</f>
        <v>3220</v>
      </c>
    </row>
    <row r="35" spans="1:5" x14ac:dyDescent="0.25">
      <c r="A35">
        <v>2015</v>
      </c>
      <c r="B35">
        <v>5</v>
      </c>
      <c r="C35">
        <v>5316</v>
      </c>
      <c r="D35">
        <v>3536</v>
      </c>
      <c r="E35">
        <f>SUM(B35:D35)</f>
        <v>8857</v>
      </c>
    </row>
    <row r="36" spans="1:5" x14ac:dyDescent="0.25">
      <c r="A36">
        <v>2011</v>
      </c>
      <c r="B36" s="4">
        <f>B34*100%/E34</f>
        <v>6.2111801242236027E-4</v>
      </c>
      <c r="C36" s="4">
        <f>C34*100%/E34</f>
        <v>0.59254658385093173</v>
      </c>
      <c r="D36" s="4">
        <f>D34*100%/E34</f>
        <v>0.40683229813664595</v>
      </c>
      <c r="E36" s="4"/>
    </row>
    <row r="37" spans="1:5" x14ac:dyDescent="0.25">
      <c r="A37">
        <v>2015</v>
      </c>
      <c r="B37" s="4">
        <f>B35*100%/E35</f>
        <v>5.6452523427797221E-4</v>
      </c>
      <c r="C37" s="4">
        <f>C35*100%/E35</f>
        <v>0.6002032290843401</v>
      </c>
      <c r="D37" s="4">
        <f>D35*100%/E35</f>
        <v>0.39923224568138194</v>
      </c>
    </row>
  </sheetData>
  <dataConsolidate/>
  <mergeCells count="1">
    <mergeCell ref="B1:D1"/>
  </mergeCells>
  <pageMargins left="0.7" right="0.7" top="0.75" bottom="0.75" header="0.3" footer="0.3"/>
  <pageSetup orientation="portrait" horizontalDpi="200" verticalDpi="200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2017-03-02T23:27:35Z</dcterms:modified>
</cp:coreProperties>
</file>