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853"/>
  </bookViews>
  <sheets>
    <sheet name="формулы" sheetId="4" r:id="rId1"/>
  </sheets>
  <definedNames>
    <definedName name="_xlnm._FilterDatabase" localSheetId="0" hidden="1">формулы!$A$1:$R$151</definedName>
  </definedNames>
  <calcPr calcId="125725"/>
</workbook>
</file>

<file path=xl/calcChain.xml><?xml version="1.0" encoding="utf-8"?>
<calcChain xmlns="http://schemas.openxmlformats.org/spreadsheetml/2006/main">
  <c r="L3" i="4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H3"/>
  <c r="J3" s="1"/>
  <c r="H4"/>
  <c r="J4" s="1"/>
  <c r="H5"/>
  <c r="J5" s="1"/>
  <c r="H6"/>
  <c r="J6" s="1"/>
  <c r="H7"/>
  <c r="J7" s="1"/>
  <c r="H8"/>
  <c r="J8" s="1"/>
  <c r="H9"/>
  <c r="J9" s="1"/>
  <c r="H10"/>
  <c r="J10" s="1"/>
  <c r="H11"/>
  <c r="J11" s="1"/>
  <c r="H12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J112" s="1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J126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45"/>
  <c r="J145" s="1"/>
  <c r="H146"/>
  <c r="J146" s="1"/>
  <c r="H147"/>
  <c r="J147" s="1"/>
  <c r="H148"/>
  <c r="J148" s="1"/>
  <c r="H149"/>
  <c r="J149" s="1"/>
  <c r="H150"/>
  <c r="J150" s="1"/>
  <c r="H151"/>
  <c r="J151" s="1"/>
  <c r="P3" a="1"/>
  <c r="P3" s="1"/>
  <c r="P4" a="1"/>
  <c r="P4" s="1"/>
  <c r="L2"/>
  <c r="H2"/>
  <c r="J2" l="1"/>
  <c r="K2"/>
  <c r="Q2" l="1" a="1"/>
  <c r="Q2" s="1"/>
  <c r="R2" s="1"/>
  <c r="P2" a="1"/>
  <c r="P2" s="1"/>
  <c r="Q3" a="1"/>
  <c r="Q3" s="1"/>
  <c r="R3" s="1"/>
  <c r="Q4" a="1"/>
  <c r="Q4" s="1"/>
  <c r="R4" s="1"/>
</calcChain>
</file>

<file path=xl/sharedStrings.xml><?xml version="1.0" encoding="utf-8"?>
<sst xmlns="http://schemas.openxmlformats.org/spreadsheetml/2006/main" count="170" uniqueCount="20">
  <si>
    <t>Номенклатура</t>
  </si>
  <si>
    <t>ЖВ</t>
  </si>
  <si>
    <t>ап</t>
  </si>
  <si>
    <t>ИЗГ БН</t>
  </si>
  <si>
    <t>ЗЦ БН</t>
  </si>
  <si>
    <t>РЦ</t>
  </si>
  <si>
    <t>Реестр</t>
  </si>
  <si>
    <t>макс РЦ</t>
  </si>
  <si>
    <t>разница ЦГР и Ц Изг БН</t>
  </si>
  <si>
    <t>разница РЦ и МАКС</t>
  </si>
  <si>
    <t>МАКС наценка</t>
  </si>
  <si>
    <t>до 50</t>
  </si>
  <si>
    <t>от 50 до 500</t>
  </si>
  <si>
    <t>от 500</t>
  </si>
  <si>
    <t>МИН наценка</t>
  </si>
  <si>
    <t>МАКС %</t>
  </si>
  <si>
    <t>Нейрокс р-р для в/в и в/м введ. 50 мг/мл. амп. темн. стекл. 2 мл №10</t>
  </si>
  <si>
    <t>Нейрокс р-р для в/в и в/м введ. 50 мг/мл. амп. темн. стекл. 5 мл №5</t>
  </si>
  <si>
    <t>Макс по реестру</t>
  </si>
  <si>
    <t>Макс РЦ 2</t>
  </si>
</sst>
</file>

<file path=xl/styles.xml><?xml version="1.0" encoding="utf-8"?>
<styleSheet xmlns="http://schemas.openxmlformats.org/spreadsheetml/2006/main">
  <fonts count="2"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151"/>
  <sheetViews>
    <sheetView tabSelected="1" zoomScale="120" zoomScaleNormal="120" workbookViewId="0">
      <selection activeCell="H2" sqref="H2"/>
    </sheetView>
  </sheetViews>
  <sheetFormatPr defaultRowHeight="11.25"/>
  <cols>
    <col min="2" max="2" width="12.6640625" customWidth="1"/>
    <col min="3" max="3" width="5.83203125" customWidth="1"/>
    <col min="8" max="8" width="10.6640625" bestFit="1" customWidth="1"/>
    <col min="9" max="9" width="10.6640625" customWidth="1"/>
    <col min="10" max="10" width="12.33203125" customWidth="1"/>
    <col min="11" max="11" width="12" customWidth="1"/>
    <col min="12" max="12" width="10.1640625" customWidth="1"/>
    <col min="13" max="13" width="9.33203125" customWidth="1"/>
    <col min="14" max="14" width="11.6640625" customWidth="1"/>
    <col min="15" max="15" width="7.5" customWidth="1"/>
    <col min="16" max="16" width="12.5" bestFit="1" customWidth="1"/>
    <col min="17" max="17" width="13.5" bestFit="1" customWidth="1"/>
  </cols>
  <sheetData>
    <row r="1" spans="1:18" ht="22.5">
      <c r="A1" s="2" t="s">
        <v>2</v>
      </c>
      <c r="B1" s="2" t="s">
        <v>0</v>
      </c>
      <c r="C1" s="2" t="s">
        <v>1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19</v>
      </c>
      <c r="J1" s="5" t="s">
        <v>9</v>
      </c>
      <c r="K1" s="4" t="s">
        <v>8</v>
      </c>
      <c r="L1" s="5" t="s">
        <v>10</v>
      </c>
      <c r="M1" s="12" t="s">
        <v>18</v>
      </c>
      <c r="N1" s="8" t="s">
        <v>3</v>
      </c>
      <c r="O1" s="8" t="s">
        <v>15</v>
      </c>
      <c r="P1" s="9" t="s">
        <v>14</v>
      </c>
      <c r="Q1" s="9" t="s">
        <v>10</v>
      </c>
      <c r="R1" s="10"/>
    </row>
    <row r="2" spans="1:18">
      <c r="B2" t="s">
        <v>16</v>
      </c>
      <c r="D2" s="1">
        <v>271.77999999999997</v>
      </c>
      <c r="E2" s="1">
        <v>252.57</v>
      </c>
      <c r="F2" s="1">
        <v>367.5</v>
      </c>
      <c r="G2" s="1">
        <v>254.69</v>
      </c>
      <c r="H2" s="1">
        <f>(D2*LOOKUP(D2,{0,50,500},{0.37,0.3,0.18})+E2)*1.1</f>
        <v>367.51440000000002</v>
      </c>
      <c r="I2" s="1"/>
      <c r="J2" s="1">
        <f t="shared" ref="J2:J33" si="0">F2-H2</f>
        <v>-1.4400000000023283E-2</v>
      </c>
      <c r="K2" s="1">
        <f t="shared" ref="K2:K33" si="1">D2-G2</f>
        <v>17.089999999999975</v>
      </c>
      <c r="L2" s="1">
        <f t="shared" ref="L2:L33" si="2">(F2/1.1-E2)/D2*100</f>
        <v>29.995183269890752</v>
      </c>
      <c r="M2">
        <v>403.43</v>
      </c>
      <c r="N2" s="11" t="s">
        <v>11</v>
      </c>
      <c r="O2" s="6">
        <v>37</v>
      </c>
      <c r="P2" s="7">
        <f t="array" ref="P2">MIN(IFERROR(IF(ISBLANK($D$2:$D$5000),"",1)*IF($D$2:$D$5000&lt;50,1,"")*$L$2:$L$5000,""))</f>
        <v>0</v>
      </c>
      <c r="Q2" s="7">
        <f t="array" ref="Q2">MAX(IFERROR(IF(ISBLANK($D$2:$D$5000),"",1)*IF($D$2:$D$5000&lt;50,1,"")*$L$2:$L$5000,""))</f>
        <v>0</v>
      </c>
      <c r="R2" s="10" t="str">
        <f>IF(Q2&lt;O2,"норма","превышение")</f>
        <v>норма</v>
      </c>
    </row>
    <row r="3" spans="1:18">
      <c r="B3" t="s">
        <v>16</v>
      </c>
      <c r="D3" s="1">
        <v>299.64</v>
      </c>
      <c r="E3" s="1">
        <v>282.26</v>
      </c>
      <c r="F3" s="1">
        <v>409.3</v>
      </c>
      <c r="G3" s="1">
        <v>254.69</v>
      </c>
      <c r="H3" s="1">
        <f>(D3*LOOKUP(D3,{0,50,500},{0.37,0.3,0.18})+E3)*1.1</f>
        <v>409.36720000000003</v>
      </c>
      <c r="I3" s="1"/>
      <c r="J3" s="1">
        <f t="shared" si="0"/>
        <v>-6.7200000000013915E-2</v>
      </c>
      <c r="K3" s="1">
        <f t="shared" si="1"/>
        <v>44.949999999999989</v>
      </c>
      <c r="L3" s="1">
        <f t="shared" si="2"/>
        <v>29.979611897913856</v>
      </c>
      <c r="M3">
        <v>403.43</v>
      </c>
      <c r="N3" s="11" t="s">
        <v>12</v>
      </c>
      <c r="O3" s="6">
        <v>30</v>
      </c>
      <c r="P3" s="7">
        <f t="array" ref="P3">MIN(IFERROR(IF(ISBLANK($D$2:$D$5000),"",1)*IF($D$2:$D$5000&gt;=50,1,"")*IF($D$2:$D$5000&lt;500,1,"")*$L$2:$L$5000,""))</f>
        <v>-7.4813500630570866</v>
      </c>
      <c r="Q3" s="7">
        <f t="array" ref="Q3">MAX(IFERROR(IF(ISBLANK($D$2:$D$5000),"",1)*IF($D$2:$D$5000&gt;=50,1,"")*IF($D$2:$D$5000&lt;500,1,"")*$L$2:$L$5000,""))</f>
        <v>29.995633334452975</v>
      </c>
      <c r="R3" s="10" t="str">
        <f>IF(Q3&lt;O3,"норма","превышение")</f>
        <v>норма</v>
      </c>
    </row>
    <row r="4" spans="1:18">
      <c r="B4" t="s">
        <v>16</v>
      </c>
      <c r="D4" s="1">
        <v>299.64</v>
      </c>
      <c r="E4" s="1">
        <v>282.26</v>
      </c>
      <c r="F4" s="1">
        <v>409.3</v>
      </c>
      <c r="G4" s="1">
        <v>254.69</v>
      </c>
      <c r="H4" s="1">
        <f>(D4*LOOKUP(D4,{0,50,500},{0.37,0.3,0.18})+E4)*1.1</f>
        <v>409.36720000000003</v>
      </c>
      <c r="I4" s="1"/>
      <c r="J4" s="1">
        <f t="shared" si="0"/>
        <v>-6.7200000000013915E-2</v>
      </c>
      <c r="K4" s="1">
        <f t="shared" si="1"/>
        <v>44.949999999999989</v>
      </c>
      <c r="L4" s="1">
        <f t="shared" si="2"/>
        <v>29.979611897913856</v>
      </c>
      <c r="M4">
        <v>403.43</v>
      </c>
      <c r="N4" s="11" t="s">
        <v>13</v>
      </c>
      <c r="O4" s="6">
        <v>18</v>
      </c>
      <c r="P4" s="7">
        <f t="array" ref="P4">MIN(IFERROR(IF(ISBLANK($D$2:$D$5000),"",1)*IF($D$2:$D$5000&gt;500,1,"")*$L$2:$L$5000,""))</f>
        <v>0</v>
      </c>
      <c r="Q4" s="7">
        <f t="array" ref="Q4">MAX(IFERROR(IF(ISBLANK($D$2:$D$5000),"",1)*IF($D$2:$D$5000&gt;500,1,"")*$L$2:$L$5000,""))</f>
        <v>0</v>
      </c>
      <c r="R4" s="10" t="str">
        <f>IF(Q4&lt;O4,"норма","превышение")</f>
        <v>норма</v>
      </c>
    </row>
    <row r="5" spans="1:18">
      <c r="B5" t="s">
        <v>16</v>
      </c>
      <c r="D5" s="1">
        <v>299.64</v>
      </c>
      <c r="E5" s="1">
        <v>277.55</v>
      </c>
      <c r="F5" s="1">
        <v>348.1</v>
      </c>
      <c r="G5" s="1">
        <v>254.69</v>
      </c>
      <c r="H5" s="1">
        <f>(D5*LOOKUP(D5,{0,50,500},{0.37,0.3,0.18})+E5)*1.1</f>
        <v>404.18620000000004</v>
      </c>
      <c r="I5" s="1"/>
      <c r="J5" s="1">
        <f t="shared" si="0"/>
        <v>-56.086200000000019</v>
      </c>
      <c r="K5" s="1">
        <f t="shared" si="1"/>
        <v>44.949999999999989</v>
      </c>
      <c r="L5" s="1">
        <f t="shared" si="2"/>
        <v>12.983762332981389</v>
      </c>
      <c r="M5">
        <v>403.43</v>
      </c>
    </row>
    <row r="6" spans="1:18">
      <c r="B6" t="s">
        <v>16</v>
      </c>
      <c r="D6" s="1">
        <v>299.64</v>
      </c>
      <c r="E6" s="1">
        <v>281.01</v>
      </c>
      <c r="F6" s="1">
        <v>407.9</v>
      </c>
      <c r="G6" s="1">
        <v>254.69</v>
      </c>
      <c r="H6" s="1">
        <f>(D6*LOOKUP(D6,{0,50,500},{0.37,0.3,0.18})+E6)*1.1</f>
        <v>407.99220000000003</v>
      </c>
      <c r="I6" s="1"/>
      <c r="J6" s="1">
        <f t="shared" si="0"/>
        <v>-9.2200000000048021E-2</v>
      </c>
      <c r="K6" s="1">
        <f t="shared" si="1"/>
        <v>44.949999999999989</v>
      </c>
      <c r="L6" s="1">
        <f t="shared" si="2"/>
        <v>29.972027038506798</v>
      </c>
      <c r="M6">
        <v>403.43</v>
      </c>
    </row>
    <row r="7" spans="1:18">
      <c r="B7" t="s">
        <v>16</v>
      </c>
      <c r="D7" s="1">
        <v>299.64</v>
      </c>
      <c r="E7" s="1">
        <v>328.1</v>
      </c>
      <c r="F7" s="1">
        <v>403.7</v>
      </c>
      <c r="G7" s="1">
        <v>254.69</v>
      </c>
      <c r="H7" s="1">
        <f>(D7*LOOKUP(D7,{0,50,500},{0.37,0.3,0.18})+E7)*1.1</f>
        <v>459.79120000000006</v>
      </c>
      <c r="I7" s="1"/>
      <c r="J7" s="1">
        <f t="shared" si="0"/>
        <v>-56.091200000000072</v>
      </c>
      <c r="K7" s="1">
        <f t="shared" si="1"/>
        <v>44.949999999999989</v>
      </c>
      <c r="L7" s="1">
        <f t="shared" si="2"/>
        <v>12.982245361099961</v>
      </c>
      <c r="M7">
        <v>403.43</v>
      </c>
    </row>
    <row r="8" spans="1:18">
      <c r="B8" t="s">
        <v>16</v>
      </c>
      <c r="D8" s="1">
        <v>299.64</v>
      </c>
      <c r="E8" s="1">
        <v>318.77</v>
      </c>
      <c r="F8" s="1">
        <v>383.6</v>
      </c>
      <c r="G8" s="1">
        <v>254.69</v>
      </c>
      <c r="H8" s="1">
        <f>(D8*LOOKUP(D8,{0,50,500},{0.37,0.3,0.18})+E8)*1.1</f>
        <v>449.52820000000003</v>
      </c>
      <c r="I8" s="1"/>
      <c r="J8" s="1">
        <f t="shared" si="0"/>
        <v>-65.928200000000004</v>
      </c>
      <c r="K8" s="1">
        <f t="shared" si="1"/>
        <v>44.949999999999989</v>
      </c>
      <c r="L8" s="1">
        <f t="shared" si="2"/>
        <v>9.9977548816155277</v>
      </c>
      <c r="M8">
        <v>403.43</v>
      </c>
    </row>
    <row r="9" spans="1:18">
      <c r="B9" t="s">
        <v>16</v>
      </c>
      <c r="D9" s="1">
        <v>299.64</v>
      </c>
      <c r="E9" s="1">
        <v>299.64</v>
      </c>
      <c r="F9" s="1">
        <v>372.4</v>
      </c>
      <c r="G9" s="1">
        <v>254.69</v>
      </c>
      <c r="H9" s="1">
        <f>(D9*LOOKUP(D9,{0,50,500},{0.37,0.3,0.18})+E9)*1.1</f>
        <v>428.48520000000002</v>
      </c>
      <c r="I9" s="1"/>
      <c r="J9" s="1">
        <f t="shared" si="0"/>
        <v>-56.085200000000043</v>
      </c>
      <c r="K9" s="1">
        <f t="shared" si="1"/>
        <v>44.949999999999989</v>
      </c>
      <c r="L9" s="1">
        <f t="shared" si="2"/>
        <v>12.984065727357669</v>
      </c>
      <c r="M9">
        <v>403.43</v>
      </c>
    </row>
    <row r="10" spans="1:18">
      <c r="B10" t="s">
        <v>16</v>
      </c>
      <c r="D10" s="1">
        <v>299.64</v>
      </c>
      <c r="E10" s="1">
        <v>299.64</v>
      </c>
      <c r="F10" s="1">
        <v>372.4</v>
      </c>
      <c r="G10" s="1">
        <v>254.69</v>
      </c>
      <c r="H10" s="1">
        <f>(D10*LOOKUP(D10,{0,50,500},{0.37,0.3,0.18})+E10)*1.1</f>
        <v>428.48520000000002</v>
      </c>
      <c r="I10" s="1"/>
      <c r="J10" s="1">
        <f t="shared" si="0"/>
        <v>-56.085200000000043</v>
      </c>
      <c r="K10" s="1">
        <f t="shared" si="1"/>
        <v>44.949999999999989</v>
      </c>
      <c r="L10" s="1">
        <f t="shared" si="2"/>
        <v>12.984065727357669</v>
      </c>
      <c r="M10">
        <v>403.43</v>
      </c>
    </row>
    <row r="11" spans="1:18">
      <c r="B11" t="s">
        <v>16</v>
      </c>
      <c r="D11" s="1">
        <v>299.64</v>
      </c>
      <c r="E11" s="1">
        <v>299.64</v>
      </c>
      <c r="F11" s="1">
        <v>372.4</v>
      </c>
      <c r="G11" s="1">
        <v>254.69</v>
      </c>
      <c r="H11" s="1">
        <f>(D11*LOOKUP(D11,{0,50,500},{0.37,0.3,0.18})+E11)*1.1</f>
        <v>428.48520000000002</v>
      </c>
      <c r="I11" s="1"/>
      <c r="J11" s="1">
        <f t="shared" si="0"/>
        <v>-56.085200000000043</v>
      </c>
      <c r="K11" s="1">
        <f t="shared" si="1"/>
        <v>44.949999999999989</v>
      </c>
      <c r="L11" s="1">
        <f t="shared" si="2"/>
        <v>12.984065727357669</v>
      </c>
      <c r="M11">
        <v>403.43</v>
      </c>
    </row>
    <row r="12" spans="1:18">
      <c r="B12" t="s">
        <v>16</v>
      </c>
      <c r="D12" s="1">
        <v>299.64</v>
      </c>
      <c r="E12" s="1">
        <v>315.41000000000003</v>
      </c>
      <c r="F12" s="1">
        <v>379.9</v>
      </c>
      <c r="G12" s="1">
        <v>254.69</v>
      </c>
      <c r="H12" s="1">
        <f>(D12*LOOKUP(D12,{0,50,500},{0.37,0.3,0.18})+E12)*1.1</f>
        <v>445.83220000000006</v>
      </c>
      <c r="I12" s="1"/>
      <c r="J12" s="1">
        <f t="shared" si="0"/>
        <v>-65.93220000000008</v>
      </c>
      <c r="K12" s="1">
        <f t="shared" si="1"/>
        <v>44.949999999999989</v>
      </c>
      <c r="L12" s="1">
        <f t="shared" si="2"/>
        <v>9.9965413041103641</v>
      </c>
      <c r="M12">
        <v>403.43</v>
      </c>
    </row>
    <row r="13" spans="1:18">
      <c r="B13" t="s">
        <v>16</v>
      </c>
      <c r="D13" s="1">
        <v>299.64</v>
      </c>
      <c r="E13" s="1">
        <v>308.91000000000003</v>
      </c>
      <c r="F13" s="1">
        <v>372.7</v>
      </c>
      <c r="G13" s="1">
        <v>254.69</v>
      </c>
      <c r="H13" s="1">
        <f>(D13*LOOKUP(D13,{0,50,500},{0.37,0.3,0.18})+E13)*1.1</f>
        <v>438.68220000000008</v>
      </c>
      <c r="I13" s="1"/>
      <c r="J13" s="1">
        <f t="shared" si="0"/>
        <v>-65.982200000000091</v>
      </c>
      <c r="K13" s="1">
        <f t="shared" si="1"/>
        <v>44.949999999999989</v>
      </c>
      <c r="L13" s="1">
        <f t="shared" si="2"/>
        <v>9.9813715852962677</v>
      </c>
      <c r="M13">
        <v>403.43</v>
      </c>
    </row>
    <row r="14" spans="1:18" hidden="1">
      <c r="B14" t="s">
        <v>16</v>
      </c>
      <c r="D14" s="1">
        <v>254.69</v>
      </c>
      <c r="E14" s="1">
        <v>290.33999999999997</v>
      </c>
      <c r="F14" s="1">
        <v>347.3</v>
      </c>
      <c r="G14" s="1">
        <v>254.69</v>
      </c>
      <c r="H14" s="1">
        <f>(D14*LOOKUP(D14,{0,50,500},{0.37,0.3,0.18})+E14)*1.1</f>
        <v>403.42169999999999</v>
      </c>
      <c r="I14" s="1"/>
      <c r="J14" s="1">
        <f t="shared" si="0"/>
        <v>-56.121699999999976</v>
      </c>
      <c r="K14" s="1">
        <f t="shared" si="1"/>
        <v>0</v>
      </c>
      <c r="L14" s="1">
        <f t="shared" si="2"/>
        <v>9.9679110790658125</v>
      </c>
    </row>
    <row r="15" spans="1:18" hidden="1">
      <c r="B15" t="s">
        <v>16</v>
      </c>
      <c r="D15" s="1">
        <v>254.69</v>
      </c>
      <c r="E15" s="1">
        <v>290.33999999999997</v>
      </c>
      <c r="F15" s="1">
        <v>347.3</v>
      </c>
      <c r="G15" s="1">
        <v>254.69</v>
      </c>
      <c r="H15" s="1">
        <f>(D15*LOOKUP(D15,{0,50,500},{0.37,0.3,0.18})+E15)*1.1</f>
        <v>403.42169999999999</v>
      </c>
      <c r="I15" s="1"/>
      <c r="J15" s="1">
        <f t="shared" si="0"/>
        <v>-56.121699999999976</v>
      </c>
      <c r="K15" s="1">
        <f t="shared" si="1"/>
        <v>0</v>
      </c>
      <c r="L15" s="1">
        <f t="shared" si="2"/>
        <v>9.9679110790658125</v>
      </c>
    </row>
    <row r="16" spans="1:18" hidden="1">
      <c r="B16" t="s">
        <v>16</v>
      </c>
      <c r="D16" s="1">
        <v>254.69</v>
      </c>
      <c r="E16" s="1">
        <v>290.3</v>
      </c>
      <c r="F16" s="1">
        <v>336.1</v>
      </c>
      <c r="G16" s="1">
        <v>254.69</v>
      </c>
      <c r="H16" s="1">
        <f>(D16*LOOKUP(D16,{0,50,500},{0.37,0.3,0.18})+E16)*1.1</f>
        <v>403.3777</v>
      </c>
      <c r="I16" s="1"/>
      <c r="J16" s="1">
        <f t="shared" si="0"/>
        <v>-67.277699999999982</v>
      </c>
      <c r="K16" s="1">
        <f t="shared" si="1"/>
        <v>0</v>
      </c>
      <c r="L16" s="1">
        <f t="shared" si="2"/>
        <v>5.9858865858316186</v>
      </c>
    </row>
    <row r="17" spans="2:13" hidden="1">
      <c r="B17" t="s">
        <v>16</v>
      </c>
      <c r="D17" s="1">
        <v>254.69</v>
      </c>
      <c r="E17" s="1">
        <v>291.60000000000002</v>
      </c>
      <c r="F17" s="1">
        <v>357.1</v>
      </c>
      <c r="G17" s="1">
        <v>254.69</v>
      </c>
      <c r="H17" s="1">
        <f>(D17*LOOKUP(D17,{0,50,500},{0.37,0.3,0.18})+E17)*1.1</f>
        <v>404.80770000000001</v>
      </c>
      <c r="I17" s="1"/>
      <c r="J17" s="1">
        <f t="shared" si="0"/>
        <v>-47.707699999999988</v>
      </c>
      <c r="K17" s="1">
        <f t="shared" si="1"/>
        <v>0</v>
      </c>
      <c r="L17" s="1">
        <f t="shared" si="2"/>
        <v>12.971205636799091</v>
      </c>
    </row>
    <row r="18" spans="2:13" hidden="1">
      <c r="B18" t="s">
        <v>16</v>
      </c>
      <c r="D18" s="1">
        <v>254.69</v>
      </c>
      <c r="E18" s="1">
        <v>286.54000000000002</v>
      </c>
      <c r="F18" s="1">
        <v>351.6</v>
      </c>
      <c r="G18" s="1">
        <v>254.69</v>
      </c>
      <c r="H18" s="1">
        <f>(D18*LOOKUP(D18,{0,50,500},{0.37,0.3,0.18})+E18)*1.1</f>
        <v>399.24170000000004</v>
      </c>
      <c r="I18" s="1"/>
      <c r="J18" s="1">
        <f t="shared" si="0"/>
        <v>-47.641700000000014</v>
      </c>
      <c r="K18" s="1">
        <f t="shared" si="1"/>
        <v>0</v>
      </c>
      <c r="L18" s="1">
        <f t="shared" si="2"/>
        <v>12.994763687763008</v>
      </c>
    </row>
    <row r="19" spans="2:13" hidden="1">
      <c r="B19" t="s">
        <v>16</v>
      </c>
      <c r="D19" s="1">
        <v>254.69</v>
      </c>
      <c r="E19" s="1">
        <v>278.88</v>
      </c>
      <c r="F19" s="1">
        <v>343.1</v>
      </c>
      <c r="G19" s="1">
        <v>254.69</v>
      </c>
      <c r="H19" s="1">
        <f>(D19*LOOKUP(D19,{0,50,500},{0.37,0.3,0.18})+E19)*1.1</f>
        <v>390.81569999999999</v>
      </c>
      <c r="I19" s="1"/>
      <c r="J19" s="1">
        <f t="shared" si="0"/>
        <v>-47.71569999999997</v>
      </c>
      <c r="K19" s="1">
        <f t="shared" si="1"/>
        <v>0</v>
      </c>
      <c r="L19" s="1">
        <f t="shared" si="2"/>
        <v>12.968350115470134</v>
      </c>
    </row>
    <row r="20" spans="2:13" hidden="1">
      <c r="B20" t="s">
        <v>16</v>
      </c>
      <c r="D20" s="1">
        <v>254.69</v>
      </c>
      <c r="E20" s="1">
        <v>290.3</v>
      </c>
      <c r="F20" s="1">
        <v>336.1</v>
      </c>
      <c r="G20" s="1">
        <v>254.69</v>
      </c>
      <c r="H20" s="1">
        <f>(D20*LOOKUP(D20,{0,50,500},{0.37,0.3,0.18})+E20)*1.1</f>
        <v>403.3777</v>
      </c>
      <c r="I20" s="1"/>
      <c r="J20" s="1">
        <f t="shared" si="0"/>
        <v>-67.277699999999982</v>
      </c>
      <c r="K20" s="1">
        <f t="shared" si="1"/>
        <v>0</v>
      </c>
      <c r="L20" s="1">
        <f t="shared" si="2"/>
        <v>5.9858865858316186</v>
      </c>
    </row>
    <row r="21" spans="2:13" hidden="1">
      <c r="B21" t="s">
        <v>16</v>
      </c>
      <c r="D21" s="1">
        <v>254.69</v>
      </c>
      <c r="E21" s="1">
        <v>290.3</v>
      </c>
      <c r="F21" s="1">
        <v>403.3</v>
      </c>
      <c r="G21" s="1">
        <v>254.69</v>
      </c>
      <c r="H21" s="1">
        <f>(D21*LOOKUP(D21,{0,50,500},{0.37,0.3,0.18})+E21)*1.1</f>
        <v>403.3777</v>
      </c>
      <c r="I21" s="1"/>
      <c r="J21" s="1">
        <f t="shared" si="0"/>
        <v>-7.7699999999992997E-2</v>
      </c>
      <c r="K21" s="1">
        <f t="shared" si="1"/>
        <v>0</v>
      </c>
      <c r="L21" s="1">
        <f t="shared" si="2"/>
        <v>29.972265749092468</v>
      </c>
    </row>
    <row r="22" spans="2:13">
      <c r="B22" t="s">
        <v>16</v>
      </c>
      <c r="D22" s="1">
        <v>299.64</v>
      </c>
      <c r="E22" s="1">
        <v>282.26</v>
      </c>
      <c r="F22" s="1">
        <v>394.5</v>
      </c>
      <c r="G22" s="1">
        <v>254.69</v>
      </c>
      <c r="H22" s="1">
        <f>(D22*LOOKUP(D22,{0,50,500},{0.37,0.3,0.18})+E22)*1.1</f>
        <v>409.36720000000003</v>
      </c>
      <c r="I22" s="1"/>
      <c r="J22" s="1">
        <f t="shared" si="0"/>
        <v>-14.867200000000025</v>
      </c>
      <c r="K22" s="1">
        <f t="shared" si="1"/>
        <v>44.949999999999989</v>
      </c>
      <c r="L22" s="1">
        <f t="shared" si="2"/>
        <v>25.489375128942608</v>
      </c>
      <c r="M22">
        <v>403.43</v>
      </c>
    </row>
    <row r="23" spans="2:13">
      <c r="B23" t="s">
        <v>16</v>
      </c>
      <c r="D23">
        <v>299.64</v>
      </c>
      <c r="E23">
        <v>282.26</v>
      </c>
      <c r="F23">
        <v>394.5</v>
      </c>
      <c r="G23" s="1">
        <v>254.69</v>
      </c>
      <c r="H23" s="1">
        <f>(D23*LOOKUP(D23,{0,50,500},{0.37,0.3,0.18})+E23)*1.1</f>
        <v>409.36720000000003</v>
      </c>
      <c r="I23" s="1"/>
      <c r="J23" s="1">
        <f t="shared" si="0"/>
        <v>-14.867200000000025</v>
      </c>
      <c r="K23">
        <f t="shared" si="1"/>
        <v>44.949999999999989</v>
      </c>
      <c r="L23" s="1">
        <f t="shared" si="2"/>
        <v>25.489375128942608</v>
      </c>
      <c r="M23">
        <v>403.43</v>
      </c>
    </row>
    <row r="24" spans="2:13">
      <c r="B24" t="s">
        <v>16</v>
      </c>
      <c r="D24">
        <v>299.64</v>
      </c>
      <c r="E24">
        <v>308.56</v>
      </c>
      <c r="F24">
        <v>403.4</v>
      </c>
      <c r="G24" s="1">
        <v>254.69</v>
      </c>
      <c r="H24" s="1">
        <f>(D24*LOOKUP(D24,{0,50,500},{0.37,0.3,0.18})+E24)*1.1</f>
        <v>438.29720000000003</v>
      </c>
      <c r="I24" s="1"/>
      <c r="J24" s="1">
        <f t="shared" si="0"/>
        <v>-34.897200000000055</v>
      </c>
      <c r="K24">
        <f t="shared" si="1"/>
        <v>44.949999999999989</v>
      </c>
      <c r="L24" s="1">
        <f t="shared" si="2"/>
        <v>19.41238577201732</v>
      </c>
      <c r="M24">
        <v>403.43</v>
      </c>
    </row>
    <row r="25" spans="2:13">
      <c r="B25" t="s">
        <v>16</v>
      </c>
      <c r="D25">
        <v>299.64</v>
      </c>
      <c r="E25">
        <v>318.77</v>
      </c>
      <c r="F25">
        <v>403.4</v>
      </c>
      <c r="G25" s="1">
        <v>254.69</v>
      </c>
      <c r="H25" s="1">
        <f>(D25*LOOKUP(D25,{0,50,500},{0.37,0.3,0.18})+E25)*1.1</f>
        <v>449.52820000000003</v>
      </c>
      <c r="I25" s="1"/>
      <c r="J25" s="1">
        <f t="shared" si="0"/>
        <v>-46.128200000000049</v>
      </c>
      <c r="K25">
        <f t="shared" si="1"/>
        <v>44.949999999999989</v>
      </c>
      <c r="L25" s="1">
        <f t="shared" si="2"/>
        <v>16.004963531995966</v>
      </c>
      <c r="M25">
        <v>403.43</v>
      </c>
    </row>
    <row r="26" spans="2:13">
      <c r="B26" t="s">
        <v>16</v>
      </c>
      <c r="D26">
        <v>299.64</v>
      </c>
      <c r="E26">
        <v>300.64</v>
      </c>
      <c r="F26">
        <v>347.3</v>
      </c>
      <c r="G26" s="1">
        <v>254.69</v>
      </c>
      <c r="H26" s="1">
        <f>(D26*LOOKUP(D26,{0,50,500},{0.37,0.3,0.18})+E26)*1.1</f>
        <v>429.58520000000004</v>
      </c>
      <c r="I26" s="1"/>
      <c r="J26" s="1">
        <f t="shared" si="0"/>
        <v>-82.285200000000032</v>
      </c>
      <c r="K26">
        <f t="shared" si="1"/>
        <v>44.949999999999989</v>
      </c>
      <c r="L26" s="1">
        <f t="shared" si="2"/>
        <v>5.0351330687734297</v>
      </c>
      <c r="M26">
        <v>403.43</v>
      </c>
    </row>
    <row r="27" spans="2:13">
      <c r="B27" t="s">
        <v>16</v>
      </c>
      <c r="D27">
        <v>299.64</v>
      </c>
      <c r="E27">
        <v>316.56</v>
      </c>
      <c r="F27">
        <v>403.4</v>
      </c>
      <c r="G27" s="1">
        <v>254.69</v>
      </c>
      <c r="H27" s="1">
        <f>(D27*LOOKUP(D27,{0,50,500},{0.37,0.3,0.18})+E27)*1.1</f>
        <v>447.09720000000004</v>
      </c>
      <c r="I27" s="1"/>
      <c r="J27" s="1">
        <f t="shared" si="0"/>
        <v>-43.697200000000066</v>
      </c>
      <c r="K27">
        <f t="shared" si="1"/>
        <v>44.949999999999989</v>
      </c>
      <c r="L27" s="1">
        <f t="shared" si="2"/>
        <v>16.742515260737115</v>
      </c>
      <c r="M27">
        <v>403.43</v>
      </c>
    </row>
    <row r="28" spans="2:13">
      <c r="B28" t="s">
        <v>16</v>
      </c>
      <c r="D28">
        <v>285.37</v>
      </c>
      <c r="E28">
        <v>263.72000000000003</v>
      </c>
      <c r="F28">
        <v>318.10000000000002</v>
      </c>
      <c r="G28" s="1">
        <v>254.69</v>
      </c>
      <c r="H28" s="1">
        <f>(D28*LOOKUP(D28,{0,50,500},{0.37,0.3,0.18})+E28)*1.1</f>
        <v>384.26410000000004</v>
      </c>
      <c r="I28" s="1"/>
      <c r="J28" s="1">
        <f t="shared" si="0"/>
        <v>-66.164100000000019</v>
      </c>
      <c r="K28">
        <f t="shared" si="1"/>
        <v>30.680000000000007</v>
      </c>
      <c r="L28" s="1">
        <f t="shared" si="2"/>
        <v>8.9223878409847419</v>
      </c>
      <c r="M28">
        <v>403.43</v>
      </c>
    </row>
    <row r="29" spans="2:13">
      <c r="B29" t="s">
        <v>16</v>
      </c>
      <c r="D29">
        <v>299.64</v>
      </c>
      <c r="E29">
        <v>289.14999999999998</v>
      </c>
      <c r="F29">
        <v>402.1</v>
      </c>
      <c r="G29" s="1">
        <v>254.69</v>
      </c>
      <c r="H29" s="1">
        <f>(D29*LOOKUP(D29,{0,50,500},{0.37,0.3,0.18})+E29)*1.1</f>
        <v>416.94619999999998</v>
      </c>
      <c r="I29" s="1"/>
      <c r="J29" s="1">
        <f t="shared" si="0"/>
        <v>-14.846199999999953</v>
      </c>
      <c r="K29">
        <f t="shared" si="1"/>
        <v>44.949999999999989</v>
      </c>
      <c r="L29" s="1">
        <f t="shared" si="2"/>
        <v>25.495746410844543</v>
      </c>
      <c r="M29">
        <v>403.43</v>
      </c>
    </row>
    <row r="30" spans="2:13">
      <c r="B30" t="s">
        <v>16</v>
      </c>
      <c r="D30">
        <v>423.36</v>
      </c>
      <c r="E30">
        <v>276.45999999999998</v>
      </c>
      <c r="F30">
        <v>332.1</v>
      </c>
      <c r="G30" s="1">
        <v>254.69</v>
      </c>
      <c r="H30" s="1">
        <f>(D30*LOOKUP(D30,{0,50,500},{0.37,0.3,0.18})+E30)*1.1</f>
        <v>443.81479999999999</v>
      </c>
      <c r="I30" s="1"/>
      <c r="J30" s="1">
        <f t="shared" si="0"/>
        <v>-111.71479999999997</v>
      </c>
      <c r="K30">
        <f t="shared" si="1"/>
        <v>168.67000000000002</v>
      </c>
      <c r="L30" s="1">
        <f t="shared" si="2"/>
        <v>6.0112176183604724</v>
      </c>
      <c r="M30">
        <v>403.43</v>
      </c>
    </row>
    <row r="31" spans="2:13">
      <c r="B31" t="s">
        <v>16</v>
      </c>
      <c r="D31">
        <v>285.37</v>
      </c>
      <c r="E31">
        <v>263.72000000000003</v>
      </c>
      <c r="F31">
        <v>318.10000000000002</v>
      </c>
      <c r="G31" s="1">
        <v>254.69</v>
      </c>
      <c r="H31" s="1">
        <f>(D31*LOOKUP(D31,{0,50,500},{0.37,0.3,0.18})+E31)*1.1</f>
        <v>384.26410000000004</v>
      </c>
      <c r="I31" s="1"/>
      <c r="J31" s="1">
        <f t="shared" si="0"/>
        <v>-66.164100000000019</v>
      </c>
      <c r="K31">
        <f t="shared" si="1"/>
        <v>30.680000000000007</v>
      </c>
      <c r="L31" s="1">
        <f t="shared" si="2"/>
        <v>8.9223878409847419</v>
      </c>
      <c r="M31">
        <v>403.43</v>
      </c>
    </row>
    <row r="32" spans="2:13">
      <c r="B32" t="s">
        <v>16</v>
      </c>
      <c r="D32">
        <v>299.64</v>
      </c>
      <c r="E32">
        <v>330.7</v>
      </c>
      <c r="F32">
        <v>357.2</v>
      </c>
      <c r="G32" s="1">
        <v>254.69</v>
      </c>
      <c r="H32" s="1">
        <f>(D32*LOOKUP(D32,{0,50,500},{0.37,0.3,0.18})+E32)*1.1</f>
        <v>462.65120000000002</v>
      </c>
      <c r="I32" s="1"/>
      <c r="J32" s="1">
        <f t="shared" si="0"/>
        <v>-105.45120000000003</v>
      </c>
      <c r="K32">
        <f t="shared" si="1"/>
        <v>44.949999999999989</v>
      </c>
      <c r="L32" s="1">
        <f t="shared" si="2"/>
        <v>-1.9933010521717052</v>
      </c>
      <c r="M32">
        <v>403.43</v>
      </c>
    </row>
    <row r="33" spans="2:13">
      <c r="B33" t="s">
        <v>16</v>
      </c>
      <c r="D33">
        <v>285.37</v>
      </c>
      <c r="E33">
        <v>252.42</v>
      </c>
      <c r="F33">
        <v>314</v>
      </c>
      <c r="G33" s="1">
        <v>254.69</v>
      </c>
      <c r="H33" s="1">
        <f>(D33*LOOKUP(D33,{0,50,500},{0.37,0.3,0.18})+E33)*1.1</f>
        <v>371.83410000000003</v>
      </c>
      <c r="I33" s="1"/>
      <c r="J33" s="1">
        <f t="shared" si="0"/>
        <v>-57.834100000000035</v>
      </c>
      <c r="K33">
        <f t="shared" si="1"/>
        <v>30.680000000000007</v>
      </c>
      <c r="L33" s="1">
        <f t="shared" si="2"/>
        <v>11.576040037335899</v>
      </c>
      <c r="M33">
        <v>403.43</v>
      </c>
    </row>
    <row r="34" spans="2:13">
      <c r="B34" t="s">
        <v>16</v>
      </c>
      <c r="D34">
        <v>299.64</v>
      </c>
      <c r="E34">
        <v>300.64</v>
      </c>
      <c r="F34">
        <v>347.3</v>
      </c>
      <c r="G34" s="1">
        <v>254.69</v>
      </c>
      <c r="H34" s="1">
        <f>(D34*LOOKUP(D34,{0,50,500},{0.37,0.3,0.18})+E34)*1.1</f>
        <v>429.58520000000004</v>
      </c>
      <c r="I34" s="1"/>
      <c r="J34" s="1">
        <f t="shared" ref="J34:J65" si="3">F34-H34</f>
        <v>-82.285200000000032</v>
      </c>
      <c r="K34">
        <f t="shared" ref="K34:K65" si="4">D34-G34</f>
        <v>44.949999999999989</v>
      </c>
      <c r="L34" s="1">
        <f t="shared" ref="L34:L65" si="5">(F34/1.1-E34)/D34*100</f>
        <v>5.0351330687734297</v>
      </c>
      <c r="M34">
        <v>403.43</v>
      </c>
    </row>
    <row r="35" spans="2:13">
      <c r="B35" t="s">
        <v>16</v>
      </c>
      <c r="D35">
        <v>299.64</v>
      </c>
      <c r="E35">
        <v>308.56</v>
      </c>
      <c r="F35">
        <v>403.4</v>
      </c>
      <c r="G35" s="1">
        <v>254.69</v>
      </c>
      <c r="H35" s="1">
        <f>(D35*LOOKUP(D35,{0,50,500},{0.37,0.3,0.18})+E35)*1.1</f>
        <v>438.29720000000003</v>
      </c>
      <c r="I35" s="1"/>
      <c r="J35" s="1">
        <f t="shared" si="3"/>
        <v>-34.897200000000055</v>
      </c>
      <c r="K35">
        <f t="shared" si="4"/>
        <v>44.949999999999989</v>
      </c>
      <c r="L35" s="1">
        <f t="shared" si="5"/>
        <v>19.41238577201732</v>
      </c>
      <c r="M35">
        <v>403.43</v>
      </c>
    </row>
    <row r="36" spans="2:13">
      <c r="B36" t="s">
        <v>16</v>
      </c>
      <c r="D36">
        <v>299.64</v>
      </c>
      <c r="E36">
        <v>308.56</v>
      </c>
      <c r="F36">
        <v>403.4</v>
      </c>
      <c r="G36" s="1">
        <v>254.69</v>
      </c>
      <c r="H36" s="1">
        <f>(D36*LOOKUP(D36,{0,50,500},{0.37,0.3,0.18})+E36)*1.1</f>
        <v>438.29720000000003</v>
      </c>
      <c r="I36" s="1"/>
      <c r="J36" s="1">
        <f t="shared" si="3"/>
        <v>-34.897200000000055</v>
      </c>
      <c r="K36">
        <f t="shared" si="4"/>
        <v>44.949999999999989</v>
      </c>
      <c r="L36" s="1">
        <f t="shared" si="5"/>
        <v>19.41238577201732</v>
      </c>
      <c r="M36">
        <v>403.43</v>
      </c>
    </row>
    <row r="37" spans="2:13">
      <c r="B37" t="s">
        <v>16</v>
      </c>
      <c r="D37">
        <v>285.37</v>
      </c>
      <c r="E37">
        <v>288.41000000000003</v>
      </c>
      <c r="F37">
        <v>401.2</v>
      </c>
      <c r="G37" s="1">
        <v>254.69</v>
      </c>
      <c r="H37" s="1">
        <f>(D37*LOOKUP(D37,{0,50,500},{0.37,0.3,0.18})+E37)*1.1</f>
        <v>411.42310000000003</v>
      </c>
      <c r="I37" s="1"/>
      <c r="J37" s="1">
        <f t="shared" si="3"/>
        <v>-10.223100000000045</v>
      </c>
      <c r="K37">
        <f t="shared" si="4"/>
        <v>30.680000000000007</v>
      </c>
      <c r="L37" s="1">
        <f t="shared" si="5"/>
        <v>26.743271096216375</v>
      </c>
      <c r="M37">
        <v>403.43</v>
      </c>
    </row>
    <row r="38" spans="2:13">
      <c r="B38" t="s">
        <v>16</v>
      </c>
      <c r="D38">
        <v>271.77999999999997</v>
      </c>
      <c r="E38">
        <v>272.11</v>
      </c>
      <c r="F38">
        <v>383.3</v>
      </c>
      <c r="G38" s="1">
        <v>254.69</v>
      </c>
      <c r="H38" s="1">
        <f>(D38*LOOKUP(D38,{0,50,500},{0.37,0.3,0.18})+E38)*1.1</f>
        <v>389.00840000000005</v>
      </c>
      <c r="I38" s="1"/>
      <c r="J38" s="1">
        <f t="shared" si="3"/>
        <v>-5.7084000000000401</v>
      </c>
      <c r="K38">
        <f t="shared" si="4"/>
        <v>17.089999999999975</v>
      </c>
      <c r="L38" s="1">
        <f t="shared" si="5"/>
        <v>28.090567905859675</v>
      </c>
      <c r="M38">
        <v>403.43</v>
      </c>
    </row>
    <row r="39" spans="2:13">
      <c r="B39" t="s">
        <v>16</v>
      </c>
      <c r="D39">
        <v>299.64</v>
      </c>
      <c r="E39">
        <v>282.26</v>
      </c>
      <c r="F39">
        <v>394.5</v>
      </c>
      <c r="G39" s="1">
        <v>254.69</v>
      </c>
      <c r="H39" s="1">
        <f>(D39*LOOKUP(D39,{0,50,500},{0.37,0.3,0.18})+E39)*1.1</f>
        <v>409.36720000000003</v>
      </c>
      <c r="I39" s="1"/>
      <c r="J39" s="1">
        <f t="shared" si="3"/>
        <v>-14.867200000000025</v>
      </c>
      <c r="K39">
        <f t="shared" si="4"/>
        <v>44.949999999999989</v>
      </c>
      <c r="L39" s="1">
        <f t="shared" si="5"/>
        <v>25.489375128942608</v>
      </c>
      <c r="M39">
        <v>403.43</v>
      </c>
    </row>
    <row r="40" spans="2:13">
      <c r="B40" t="s">
        <v>16</v>
      </c>
      <c r="D40">
        <v>299.64</v>
      </c>
      <c r="E40">
        <v>318.77</v>
      </c>
      <c r="F40">
        <v>403.4</v>
      </c>
      <c r="G40" s="1">
        <v>254.69</v>
      </c>
      <c r="H40" s="1">
        <f>(D40*LOOKUP(D40,{0,50,500},{0.37,0.3,0.18})+E40)*1.1</f>
        <v>449.52820000000003</v>
      </c>
      <c r="I40" s="1"/>
      <c r="J40" s="1">
        <f t="shared" si="3"/>
        <v>-46.128200000000049</v>
      </c>
      <c r="K40">
        <f t="shared" si="4"/>
        <v>44.949999999999989</v>
      </c>
      <c r="L40" s="1">
        <f t="shared" si="5"/>
        <v>16.004963531995966</v>
      </c>
      <c r="M40">
        <v>403.43</v>
      </c>
    </row>
    <row r="41" spans="2:13">
      <c r="B41" t="s">
        <v>16</v>
      </c>
      <c r="D41">
        <v>299.64</v>
      </c>
      <c r="E41">
        <v>279.22000000000003</v>
      </c>
      <c r="F41">
        <v>391.1</v>
      </c>
      <c r="G41" s="1">
        <v>254.69</v>
      </c>
      <c r="H41" s="1">
        <f>(D41*LOOKUP(D41,{0,50,500},{0.37,0.3,0.18})+E41)*1.1</f>
        <v>406.02320000000003</v>
      </c>
      <c r="I41" s="1"/>
      <c r="J41" s="1">
        <f t="shared" si="3"/>
        <v>-14.923200000000008</v>
      </c>
      <c r="K41">
        <f t="shared" si="4"/>
        <v>44.949999999999989</v>
      </c>
      <c r="L41" s="1">
        <f t="shared" si="5"/>
        <v>25.472385043870826</v>
      </c>
      <c r="M41">
        <v>403.43</v>
      </c>
    </row>
    <row r="42" spans="2:13">
      <c r="B42" t="s">
        <v>16</v>
      </c>
      <c r="D42">
        <v>285.37</v>
      </c>
      <c r="E42">
        <v>257.7</v>
      </c>
      <c r="F42">
        <v>367.5</v>
      </c>
      <c r="G42" s="1">
        <v>254.69</v>
      </c>
      <c r="H42" s="1">
        <f>(D42*LOOKUP(D42,{0,50,500},{0.37,0.3,0.18})+E42)*1.1</f>
        <v>377.64210000000003</v>
      </c>
      <c r="I42" s="1"/>
      <c r="J42" s="1">
        <f t="shared" si="3"/>
        <v>-10.142100000000028</v>
      </c>
      <c r="K42">
        <f t="shared" si="4"/>
        <v>30.680000000000007</v>
      </c>
      <c r="L42" s="1">
        <f t="shared" si="5"/>
        <v>26.76907491709327</v>
      </c>
      <c r="M42">
        <v>403.43</v>
      </c>
    </row>
    <row r="43" spans="2:13">
      <c r="B43" t="s">
        <v>16</v>
      </c>
      <c r="D43">
        <v>299.64</v>
      </c>
      <c r="E43">
        <v>279.22000000000003</v>
      </c>
      <c r="F43">
        <v>391.1</v>
      </c>
      <c r="G43" s="1">
        <v>254.69</v>
      </c>
      <c r="H43" s="1">
        <f>(D43*LOOKUP(D43,{0,50,500},{0.37,0.3,0.18})+E43)*1.1</f>
        <v>406.02320000000003</v>
      </c>
      <c r="I43" s="1"/>
      <c r="J43" s="1">
        <f t="shared" si="3"/>
        <v>-14.923200000000008</v>
      </c>
      <c r="K43">
        <f t="shared" si="4"/>
        <v>44.949999999999989</v>
      </c>
      <c r="L43" s="1">
        <f t="shared" si="5"/>
        <v>25.472385043870826</v>
      </c>
      <c r="M43">
        <v>403.43</v>
      </c>
    </row>
    <row r="44" spans="2:13">
      <c r="B44" t="s">
        <v>16</v>
      </c>
      <c r="D44">
        <v>299.64</v>
      </c>
      <c r="E44">
        <v>288.94</v>
      </c>
      <c r="F44">
        <v>401.8</v>
      </c>
      <c r="G44" s="1">
        <v>254.69</v>
      </c>
      <c r="H44" s="1">
        <f>(D44*LOOKUP(D44,{0,50,500},{0.37,0.3,0.18})+E44)*1.1</f>
        <v>416.71520000000004</v>
      </c>
      <c r="I44" s="1"/>
      <c r="J44" s="1">
        <f t="shared" si="3"/>
        <v>-14.915200000000027</v>
      </c>
      <c r="K44">
        <f t="shared" si="4"/>
        <v>44.949999999999989</v>
      </c>
      <c r="L44" s="1">
        <f t="shared" si="5"/>
        <v>25.474812198881075</v>
      </c>
      <c r="M44">
        <v>403.43</v>
      </c>
    </row>
    <row r="45" spans="2:13">
      <c r="B45" t="s">
        <v>16</v>
      </c>
      <c r="D45">
        <v>299.64</v>
      </c>
      <c r="E45">
        <v>338</v>
      </c>
      <c r="F45">
        <v>347.3</v>
      </c>
      <c r="G45" s="1">
        <v>254.69</v>
      </c>
      <c r="H45" s="1">
        <f>(D45*LOOKUP(D45,{0,50,500},{0.37,0.3,0.18})+E45)*1.1</f>
        <v>470.68120000000005</v>
      </c>
      <c r="I45" s="1"/>
      <c r="J45" s="1">
        <f t="shared" si="3"/>
        <v>-123.38120000000004</v>
      </c>
      <c r="K45">
        <f t="shared" si="4"/>
        <v>44.949999999999989</v>
      </c>
      <c r="L45" s="1">
        <f t="shared" si="5"/>
        <v>-7.4331622189051236</v>
      </c>
      <c r="M45">
        <v>403.43</v>
      </c>
    </row>
    <row r="46" spans="2:13">
      <c r="B46" t="s">
        <v>16</v>
      </c>
      <c r="D46">
        <v>299.64</v>
      </c>
      <c r="E46">
        <v>272.54000000000002</v>
      </c>
      <c r="F46">
        <v>369.8</v>
      </c>
      <c r="G46" s="1">
        <v>254.69</v>
      </c>
      <c r="H46" s="1">
        <f>(D46*LOOKUP(D46,{0,50,500},{0.37,0.3,0.18})+E46)*1.1</f>
        <v>398.67520000000007</v>
      </c>
      <c r="I46" s="1"/>
      <c r="J46" s="1">
        <f t="shared" si="3"/>
        <v>-28.875200000000063</v>
      </c>
      <c r="K46">
        <f t="shared" si="4"/>
        <v>44.949999999999989</v>
      </c>
      <c r="L46" s="1">
        <f t="shared" si="5"/>
        <v>21.239426705986574</v>
      </c>
      <c r="M46">
        <v>403.43</v>
      </c>
    </row>
    <row r="47" spans="2:13">
      <c r="B47" t="s">
        <v>16</v>
      </c>
      <c r="D47">
        <v>285.37</v>
      </c>
      <c r="E47">
        <v>249.02</v>
      </c>
      <c r="F47">
        <v>310.3</v>
      </c>
      <c r="G47" s="1">
        <v>254.69</v>
      </c>
      <c r="H47" s="1">
        <f>(D47*LOOKUP(D47,{0,50,500},{0.37,0.3,0.18})+E47)*1.1</f>
        <v>368.09410000000008</v>
      </c>
      <c r="I47" s="1"/>
      <c r="J47" s="1">
        <f t="shared" si="3"/>
        <v>-57.794100000000071</v>
      </c>
      <c r="K47">
        <f t="shared" si="4"/>
        <v>30.680000000000007</v>
      </c>
      <c r="L47" s="1">
        <f t="shared" si="5"/>
        <v>11.588782664929409</v>
      </c>
      <c r="M47">
        <v>403.43</v>
      </c>
    </row>
    <row r="48" spans="2:13">
      <c r="B48" t="s">
        <v>16</v>
      </c>
      <c r="D48">
        <v>299.64</v>
      </c>
      <c r="E48">
        <v>282.26</v>
      </c>
      <c r="F48">
        <v>394.5</v>
      </c>
      <c r="G48" s="1">
        <v>254.69</v>
      </c>
      <c r="H48" s="1">
        <f>(D48*LOOKUP(D48,{0,50,500},{0.37,0.3,0.18})+E48)*1.1</f>
        <v>409.36720000000003</v>
      </c>
      <c r="I48" s="1"/>
      <c r="J48" s="1">
        <f t="shared" si="3"/>
        <v>-14.867200000000025</v>
      </c>
      <c r="K48">
        <f t="shared" si="4"/>
        <v>44.949999999999989</v>
      </c>
      <c r="L48" s="1">
        <f t="shared" si="5"/>
        <v>25.489375128942608</v>
      </c>
      <c r="M48">
        <v>403.43</v>
      </c>
    </row>
    <row r="49" spans="2:13">
      <c r="B49" t="s">
        <v>16</v>
      </c>
      <c r="D49">
        <v>299.64</v>
      </c>
      <c r="E49">
        <v>279.24</v>
      </c>
      <c r="F49">
        <v>391.2</v>
      </c>
      <c r="G49" s="1">
        <v>254.69</v>
      </c>
      <c r="H49" s="1">
        <f>(D49*LOOKUP(D49,{0,50,500},{0.37,0.3,0.18})+E49)*1.1</f>
        <v>406.04520000000002</v>
      </c>
      <c r="I49" s="1"/>
      <c r="J49" s="1">
        <f t="shared" si="3"/>
        <v>-14.845200000000034</v>
      </c>
      <c r="K49">
        <f t="shared" si="4"/>
        <v>44.949999999999989</v>
      </c>
      <c r="L49" s="1">
        <f t="shared" si="5"/>
        <v>25.496049805220789</v>
      </c>
      <c r="M49">
        <v>403.43</v>
      </c>
    </row>
    <row r="50" spans="2:13">
      <c r="B50" t="s">
        <v>16</v>
      </c>
      <c r="D50">
        <v>299.64</v>
      </c>
      <c r="E50">
        <v>338</v>
      </c>
      <c r="F50">
        <v>347.3</v>
      </c>
      <c r="G50" s="1">
        <v>254.69</v>
      </c>
      <c r="H50" s="1">
        <f>(D50*LOOKUP(D50,{0,50,500},{0.37,0.3,0.18})+E50)*1.1</f>
        <v>470.68120000000005</v>
      </c>
      <c r="I50" s="1"/>
      <c r="J50" s="1">
        <f t="shared" si="3"/>
        <v>-123.38120000000004</v>
      </c>
      <c r="K50">
        <f t="shared" si="4"/>
        <v>44.949999999999989</v>
      </c>
      <c r="L50" s="1">
        <f t="shared" si="5"/>
        <v>-7.4331622189051236</v>
      </c>
      <c r="M50">
        <v>403.43</v>
      </c>
    </row>
    <row r="51" spans="2:13">
      <c r="B51" t="s">
        <v>16</v>
      </c>
      <c r="D51">
        <v>299.64</v>
      </c>
      <c r="E51">
        <v>277.55</v>
      </c>
      <c r="F51">
        <v>327.7</v>
      </c>
      <c r="G51" s="1">
        <v>254.69</v>
      </c>
      <c r="H51" s="1">
        <f>(D51*LOOKUP(D51,{0,50,500},{0.37,0.3,0.18})+E51)*1.1</f>
        <v>404.18620000000004</v>
      </c>
      <c r="I51" s="1"/>
      <c r="J51" s="1">
        <f t="shared" si="3"/>
        <v>-76.486200000000053</v>
      </c>
      <c r="K51">
        <f t="shared" si="4"/>
        <v>44.949999999999989</v>
      </c>
      <c r="L51" s="1">
        <f t="shared" si="5"/>
        <v>6.7945170568318209</v>
      </c>
      <c r="M51">
        <v>403.43</v>
      </c>
    </row>
    <row r="52" spans="2:13">
      <c r="B52" t="s">
        <v>16</v>
      </c>
      <c r="D52">
        <v>299.64</v>
      </c>
      <c r="E52">
        <v>277.55</v>
      </c>
      <c r="F52">
        <v>389.3</v>
      </c>
      <c r="G52" s="1">
        <v>254.69</v>
      </c>
      <c r="H52" s="1">
        <f>(D52*LOOKUP(D52,{0,50,500},{0.37,0.3,0.18})+E52)*1.1</f>
        <v>404.18620000000004</v>
      </c>
      <c r="I52" s="1"/>
      <c r="J52" s="1">
        <f t="shared" si="3"/>
        <v>-14.886200000000031</v>
      </c>
      <c r="K52">
        <f t="shared" si="4"/>
        <v>44.949999999999989</v>
      </c>
      <c r="L52" s="1">
        <f t="shared" si="5"/>
        <v>25.483610635793241</v>
      </c>
      <c r="M52">
        <v>403.43</v>
      </c>
    </row>
    <row r="53" spans="2:13">
      <c r="B53" t="s">
        <v>16</v>
      </c>
      <c r="D53">
        <v>299.64</v>
      </c>
      <c r="E53">
        <v>292.27</v>
      </c>
      <c r="F53">
        <v>347.3</v>
      </c>
      <c r="G53" s="1">
        <v>254.69</v>
      </c>
      <c r="H53" s="1">
        <f>(D53*LOOKUP(D53,{0,50,500},{0.37,0.3,0.18})+E53)*1.1</f>
        <v>420.37819999999999</v>
      </c>
      <c r="I53" s="1"/>
      <c r="J53" s="1">
        <f t="shared" si="3"/>
        <v>-73.078199999999981</v>
      </c>
      <c r="K53">
        <f t="shared" si="4"/>
        <v>44.949999999999989</v>
      </c>
      <c r="L53" s="1">
        <f t="shared" si="5"/>
        <v>7.8284850912003439</v>
      </c>
      <c r="M53">
        <v>403.43</v>
      </c>
    </row>
    <row r="54" spans="2:13">
      <c r="B54" t="s">
        <v>16</v>
      </c>
      <c r="D54">
        <v>299.64</v>
      </c>
      <c r="E54">
        <v>277.55</v>
      </c>
      <c r="F54">
        <v>389.3</v>
      </c>
      <c r="G54" s="1">
        <v>254.69</v>
      </c>
      <c r="H54" s="1">
        <f>(D54*LOOKUP(D54,{0,50,500},{0.37,0.3,0.18})+E54)*1.1</f>
        <v>404.18620000000004</v>
      </c>
      <c r="I54" s="1"/>
      <c r="J54" s="1">
        <f t="shared" si="3"/>
        <v>-14.886200000000031</v>
      </c>
      <c r="K54">
        <f t="shared" si="4"/>
        <v>44.949999999999989</v>
      </c>
      <c r="L54" s="1">
        <f t="shared" si="5"/>
        <v>25.483610635793241</v>
      </c>
      <c r="M54">
        <v>403.43</v>
      </c>
    </row>
    <row r="55" spans="2:13">
      <c r="B55" t="s">
        <v>16</v>
      </c>
      <c r="D55">
        <v>299.64</v>
      </c>
      <c r="E55">
        <v>308.56</v>
      </c>
      <c r="F55">
        <v>355.8</v>
      </c>
      <c r="G55" s="1">
        <v>254.69</v>
      </c>
      <c r="H55" s="1">
        <f>(D55*LOOKUP(D55,{0,50,500},{0.37,0.3,0.18})+E55)*1.1</f>
        <v>438.29720000000003</v>
      </c>
      <c r="I55" s="1"/>
      <c r="J55" s="1">
        <f t="shared" si="3"/>
        <v>-82.497200000000021</v>
      </c>
      <c r="K55">
        <f t="shared" si="4"/>
        <v>44.949999999999989</v>
      </c>
      <c r="L55" s="1">
        <f t="shared" si="5"/>
        <v>4.970813461001681</v>
      </c>
      <c r="M55">
        <v>403.43</v>
      </c>
    </row>
    <row r="56" spans="2:13">
      <c r="B56" t="s">
        <v>16</v>
      </c>
      <c r="D56">
        <v>299.64</v>
      </c>
      <c r="E56">
        <v>290.12</v>
      </c>
      <c r="F56">
        <v>347.1</v>
      </c>
      <c r="G56" s="1">
        <v>254.69</v>
      </c>
      <c r="H56" s="1">
        <f>(D56*LOOKUP(D56,{0,50,500},{0.37,0.3,0.18})+E56)*1.1</f>
        <v>418.01320000000004</v>
      </c>
      <c r="I56" s="1"/>
      <c r="J56" s="1">
        <f t="shared" si="3"/>
        <v>-70.913200000000018</v>
      </c>
      <c r="K56">
        <f t="shared" si="4"/>
        <v>44.949999999999989</v>
      </c>
      <c r="L56" s="1">
        <f t="shared" si="5"/>
        <v>8.485333915850541</v>
      </c>
      <c r="M56">
        <v>403.43</v>
      </c>
    </row>
    <row r="57" spans="2:13">
      <c r="B57" t="s">
        <v>16</v>
      </c>
      <c r="D57">
        <v>299.64</v>
      </c>
      <c r="E57">
        <v>287.13</v>
      </c>
      <c r="F57">
        <v>399.8</v>
      </c>
      <c r="G57" s="1">
        <v>254.69</v>
      </c>
      <c r="H57" s="1">
        <f>(D57*LOOKUP(D57,{0,50,500},{0.37,0.3,0.18})+E57)*1.1</f>
        <v>414.7242</v>
      </c>
      <c r="I57" s="1"/>
      <c r="J57" s="1">
        <f t="shared" si="3"/>
        <v>-14.924199999999985</v>
      </c>
      <c r="K57">
        <f t="shared" si="4"/>
        <v>44.949999999999989</v>
      </c>
      <c r="L57" s="1">
        <f t="shared" si="5"/>
        <v>25.472081649494545</v>
      </c>
      <c r="M57">
        <v>403.43</v>
      </c>
    </row>
    <row r="58" spans="2:13">
      <c r="B58" t="s">
        <v>16</v>
      </c>
      <c r="D58">
        <v>299.64</v>
      </c>
      <c r="E58">
        <v>300.64</v>
      </c>
      <c r="F58">
        <v>403.4</v>
      </c>
      <c r="G58" s="1">
        <v>254.69</v>
      </c>
      <c r="H58" s="1">
        <f>(D58*LOOKUP(D58,{0,50,500},{0.37,0.3,0.18})+E58)*1.1</f>
        <v>429.58520000000004</v>
      </c>
      <c r="I58" s="1"/>
      <c r="J58" s="1">
        <f t="shared" si="3"/>
        <v>-26.185200000000066</v>
      </c>
      <c r="K58">
        <f t="shared" si="4"/>
        <v>44.949999999999989</v>
      </c>
      <c r="L58" s="1">
        <f t="shared" si="5"/>
        <v>22.055557578184722</v>
      </c>
      <c r="M58">
        <v>403.43</v>
      </c>
    </row>
    <row r="59" spans="2:13">
      <c r="B59" t="s">
        <v>16</v>
      </c>
      <c r="D59">
        <v>299.64</v>
      </c>
      <c r="E59">
        <v>299.64</v>
      </c>
      <c r="F59">
        <v>357.2</v>
      </c>
      <c r="G59" s="1">
        <v>254.69</v>
      </c>
      <c r="H59" s="1">
        <f>(D59*LOOKUP(D59,{0,50,500},{0.37,0.3,0.18})+E59)*1.1</f>
        <v>428.48520000000002</v>
      </c>
      <c r="I59" s="1"/>
      <c r="J59" s="1">
        <f t="shared" si="3"/>
        <v>-71.285200000000032</v>
      </c>
      <c r="K59">
        <f t="shared" si="4"/>
        <v>44.949999999999989</v>
      </c>
      <c r="L59" s="1">
        <f t="shared" si="5"/>
        <v>8.3724712078736836</v>
      </c>
      <c r="M59">
        <v>403.43</v>
      </c>
    </row>
    <row r="60" spans="2:13">
      <c r="B60" t="s">
        <v>16</v>
      </c>
      <c r="D60">
        <v>299.64</v>
      </c>
      <c r="E60">
        <v>341.58</v>
      </c>
      <c r="F60">
        <v>403.4</v>
      </c>
      <c r="G60" s="1">
        <v>254.69</v>
      </c>
      <c r="H60" s="1">
        <f>(D60*LOOKUP(D60,{0,50,500},{0.37,0.3,0.18})+E60)*1.1</f>
        <v>474.61920000000003</v>
      </c>
      <c r="I60" s="1"/>
      <c r="J60" s="1">
        <f t="shared" si="3"/>
        <v>-71.219200000000058</v>
      </c>
      <c r="K60">
        <f t="shared" si="4"/>
        <v>44.949999999999989</v>
      </c>
      <c r="L60" s="1">
        <f t="shared" si="5"/>
        <v>8.3924952367082852</v>
      </c>
      <c r="M60">
        <v>403.43</v>
      </c>
    </row>
    <row r="61" spans="2:13">
      <c r="B61" t="s">
        <v>16</v>
      </c>
      <c r="D61">
        <v>299.64</v>
      </c>
      <c r="E61">
        <v>285.55</v>
      </c>
      <c r="F61">
        <v>384.1</v>
      </c>
      <c r="G61" s="1">
        <v>254.69</v>
      </c>
      <c r="H61" s="1">
        <f>(D61*LOOKUP(D61,{0,50,500},{0.37,0.3,0.18})+E61)*1.1</f>
        <v>412.98620000000005</v>
      </c>
      <c r="I61" s="1"/>
      <c r="J61" s="1">
        <f t="shared" si="3"/>
        <v>-28.886200000000031</v>
      </c>
      <c r="K61">
        <f t="shared" si="4"/>
        <v>44.949999999999989</v>
      </c>
      <c r="L61" s="1">
        <f t="shared" si="5"/>
        <v>21.236089367847477</v>
      </c>
      <c r="M61">
        <v>403.43</v>
      </c>
    </row>
    <row r="62" spans="2:13">
      <c r="B62" t="s">
        <v>16</v>
      </c>
      <c r="D62">
        <v>299.64</v>
      </c>
      <c r="E62">
        <v>317.54000000000002</v>
      </c>
      <c r="F62">
        <v>390.8</v>
      </c>
      <c r="G62" s="1">
        <v>254.69</v>
      </c>
      <c r="H62" s="1">
        <f>(D62*LOOKUP(D62,{0,50,500},{0.37,0.3,0.18})+E62)*1.1</f>
        <v>448.17520000000007</v>
      </c>
      <c r="I62" s="1"/>
      <c r="J62" s="1">
        <f t="shared" si="3"/>
        <v>-57.375200000000063</v>
      </c>
      <c r="K62">
        <f t="shared" si="4"/>
        <v>44.949999999999989</v>
      </c>
      <c r="L62" s="1">
        <f t="shared" si="5"/>
        <v>12.59268698195409</v>
      </c>
      <c r="M62">
        <v>403.43</v>
      </c>
    </row>
    <row r="63" spans="2:13">
      <c r="B63" t="s">
        <v>16</v>
      </c>
      <c r="D63">
        <v>299.64</v>
      </c>
      <c r="E63">
        <v>338</v>
      </c>
      <c r="F63">
        <v>403.4</v>
      </c>
      <c r="G63" s="1">
        <v>254.69</v>
      </c>
      <c r="H63" s="1">
        <f>(D63*LOOKUP(D63,{0,50,500},{0.37,0.3,0.18})+E63)*1.1</f>
        <v>470.68120000000005</v>
      </c>
      <c r="I63" s="1"/>
      <c r="J63" s="1">
        <f t="shared" si="3"/>
        <v>-67.281200000000069</v>
      </c>
      <c r="K63">
        <f t="shared" si="4"/>
        <v>44.949999999999989</v>
      </c>
      <c r="L63" s="1">
        <f t="shared" si="5"/>
        <v>9.5872622905061711</v>
      </c>
      <c r="M63">
        <v>403.43</v>
      </c>
    </row>
    <row r="64" spans="2:13">
      <c r="B64" t="s">
        <v>16</v>
      </c>
      <c r="D64">
        <v>285.37</v>
      </c>
      <c r="E64">
        <v>259.54000000000002</v>
      </c>
      <c r="F64">
        <v>321.89999999999998</v>
      </c>
      <c r="G64" s="1">
        <v>254.69</v>
      </c>
      <c r="H64" s="1">
        <f>(D64*LOOKUP(D64,{0,50,500},{0.37,0.3,0.18})+E64)*1.1</f>
        <v>379.66610000000003</v>
      </c>
      <c r="I64" s="1"/>
      <c r="J64" s="1">
        <f t="shared" si="3"/>
        <v>-57.766100000000051</v>
      </c>
      <c r="K64">
        <f t="shared" si="4"/>
        <v>30.680000000000007</v>
      </c>
      <c r="L64" s="1">
        <f t="shared" si="5"/>
        <v>11.597702504244857</v>
      </c>
      <c r="M64">
        <v>403.43</v>
      </c>
    </row>
    <row r="65" spans="2:13">
      <c r="B65" t="s">
        <v>16</v>
      </c>
      <c r="D65">
        <v>299.64</v>
      </c>
      <c r="E65">
        <v>279.24</v>
      </c>
      <c r="F65">
        <v>343.5</v>
      </c>
      <c r="G65" s="1">
        <v>254.69</v>
      </c>
      <c r="H65" s="1">
        <f>(D65*LOOKUP(D65,{0,50,500},{0.37,0.3,0.18})+E65)*1.1</f>
        <v>406.04520000000002</v>
      </c>
      <c r="I65" s="1"/>
      <c r="J65" s="1">
        <f t="shared" si="3"/>
        <v>-62.545200000000023</v>
      </c>
      <c r="K65">
        <f t="shared" si="4"/>
        <v>44.949999999999989</v>
      </c>
      <c r="L65" s="1">
        <f t="shared" si="5"/>
        <v>11.024138056576973</v>
      </c>
      <c r="M65">
        <v>403.43</v>
      </c>
    </row>
    <row r="66" spans="2:13">
      <c r="B66" t="s">
        <v>16</v>
      </c>
      <c r="D66">
        <v>299.64</v>
      </c>
      <c r="E66">
        <v>309.5</v>
      </c>
      <c r="F66">
        <v>333.3</v>
      </c>
      <c r="G66" s="1">
        <v>254.69</v>
      </c>
      <c r="H66" s="1">
        <f>(D66*LOOKUP(D66,{0,50,500},{0.37,0.3,0.18})+E66)*1.1</f>
        <v>439.33120000000002</v>
      </c>
      <c r="I66" s="1"/>
      <c r="J66" s="1">
        <f t="shared" ref="J66:J97" si="6">F66-H66</f>
        <v>-106.03120000000001</v>
      </c>
      <c r="K66">
        <f t="shared" ref="K66:K97" si="7">D66-G66</f>
        <v>44.949999999999989</v>
      </c>
      <c r="L66" s="1">
        <f t="shared" ref="L66:L97" si="8">(F66/1.1-E66)/D66*100</f>
        <v>-2.1692697904151648</v>
      </c>
      <c r="M66">
        <v>403.43</v>
      </c>
    </row>
    <row r="67" spans="2:13">
      <c r="B67" t="s">
        <v>16</v>
      </c>
      <c r="D67">
        <v>299.64</v>
      </c>
      <c r="E67">
        <v>282.26</v>
      </c>
      <c r="F67">
        <v>324.39999999999998</v>
      </c>
      <c r="G67" s="1">
        <v>254.69</v>
      </c>
      <c r="H67" s="1">
        <f>(D67*LOOKUP(D67,{0,50,500},{0.37,0.3,0.18})+E67)*1.1</f>
        <v>409.36720000000003</v>
      </c>
      <c r="I67" s="1"/>
      <c r="J67" s="1">
        <f t="shared" si="6"/>
        <v>-84.967200000000048</v>
      </c>
      <c r="K67">
        <f t="shared" si="7"/>
        <v>44.949999999999989</v>
      </c>
      <c r="L67" s="1">
        <f t="shared" si="8"/>
        <v>4.2214293515855319</v>
      </c>
      <c r="M67">
        <v>403.43</v>
      </c>
    </row>
    <row r="68" spans="2:13">
      <c r="B68" t="s">
        <v>16</v>
      </c>
      <c r="D68">
        <v>299.64</v>
      </c>
      <c r="E68">
        <v>285.04000000000002</v>
      </c>
      <c r="F68">
        <v>397.5</v>
      </c>
      <c r="G68" s="1">
        <v>254.69</v>
      </c>
      <c r="H68" s="1">
        <f>(D68*LOOKUP(D68,{0,50,500},{0.37,0.3,0.18})+E68)*1.1</f>
        <v>412.42520000000007</v>
      </c>
      <c r="I68" s="1"/>
      <c r="J68" s="1">
        <f t="shared" si="6"/>
        <v>-14.925200000000075</v>
      </c>
      <c r="K68">
        <f t="shared" si="7"/>
        <v>44.949999999999989</v>
      </c>
      <c r="L68" s="1">
        <f t="shared" si="8"/>
        <v>25.471778255118245</v>
      </c>
      <c r="M68">
        <v>403.43</v>
      </c>
    </row>
    <row r="69" spans="2:13">
      <c r="B69" t="s">
        <v>16</v>
      </c>
      <c r="D69">
        <v>299.64</v>
      </c>
      <c r="E69">
        <v>286.3</v>
      </c>
      <c r="F69">
        <v>351.3</v>
      </c>
      <c r="G69" s="1">
        <v>254.69</v>
      </c>
      <c r="H69" s="1">
        <f>(D69*LOOKUP(D69,{0,50,500},{0.37,0.3,0.18})+E69)*1.1</f>
        <v>413.81120000000004</v>
      </c>
      <c r="I69" s="1"/>
      <c r="J69" s="1">
        <f t="shared" si="6"/>
        <v>-62.511200000000031</v>
      </c>
      <c r="K69">
        <f t="shared" si="7"/>
        <v>44.949999999999989</v>
      </c>
      <c r="L69" s="1">
        <f t="shared" si="8"/>
        <v>11.034453465370566</v>
      </c>
      <c r="M69">
        <v>403.43</v>
      </c>
    </row>
    <row r="70" spans="2:13">
      <c r="B70" t="s">
        <v>16</v>
      </c>
      <c r="D70">
        <v>299.64</v>
      </c>
      <c r="E70">
        <v>318.77</v>
      </c>
      <c r="F70">
        <v>337.5</v>
      </c>
      <c r="G70" s="1">
        <v>254.69</v>
      </c>
      <c r="H70" s="1">
        <f>(D70*LOOKUP(D70,{0,50,500},{0.37,0.3,0.18})+E70)*1.1</f>
        <v>449.52820000000003</v>
      </c>
      <c r="I70" s="1"/>
      <c r="J70" s="1">
        <f t="shared" si="6"/>
        <v>-112.02820000000003</v>
      </c>
      <c r="K70">
        <f t="shared" si="7"/>
        <v>44.949999999999989</v>
      </c>
      <c r="L70" s="1">
        <f t="shared" si="8"/>
        <v>-3.9887258649773627</v>
      </c>
      <c r="M70">
        <v>403.43</v>
      </c>
    </row>
    <row r="71" spans="2:13" hidden="1">
      <c r="B71" t="s">
        <v>16</v>
      </c>
      <c r="D71">
        <v>254.69</v>
      </c>
      <c r="E71">
        <v>254.7</v>
      </c>
      <c r="F71">
        <v>364.2</v>
      </c>
      <c r="G71" s="1">
        <v>254.69</v>
      </c>
      <c r="H71" s="1">
        <f>(D71*LOOKUP(D71,{0,50,500},{0.37,0.3,0.18})+E71)*1.1</f>
        <v>364.21769999999998</v>
      </c>
      <c r="I71" s="1"/>
      <c r="J71" s="1">
        <f t="shared" si="6"/>
        <v>-1.7699999999990723E-2</v>
      </c>
      <c r="K71">
        <f t="shared" si="7"/>
        <v>0</v>
      </c>
      <c r="L71" s="1">
        <f t="shared" si="8"/>
        <v>29.99368215905967</v>
      </c>
    </row>
    <row r="72" spans="2:13">
      <c r="B72" t="s">
        <v>16</v>
      </c>
      <c r="D72">
        <v>299.64</v>
      </c>
      <c r="E72">
        <v>318.77</v>
      </c>
      <c r="F72">
        <v>403.4</v>
      </c>
      <c r="G72" s="1">
        <v>254.69</v>
      </c>
      <c r="H72" s="1">
        <f>(D72*LOOKUP(D72,{0,50,500},{0.37,0.3,0.18})+E72)*1.1</f>
        <v>449.52820000000003</v>
      </c>
      <c r="I72" s="1"/>
      <c r="J72" s="1">
        <f t="shared" si="6"/>
        <v>-46.128200000000049</v>
      </c>
      <c r="K72">
        <f t="shared" si="7"/>
        <v>44.949999999999989</v>
      </c>
      <c r="L72" s="1">
        <f t="shared" si="8"/>
        <v>16.004963531995966</v>
      </c>
      <c r="M72">
        <v>403.43</v>
      </c>
    </row>
    <row r="73" spans="2:13" hidden="1">
      <c r="B73" t="s">
        <v>16</v>
      </c>
      <c r="D73">
        <v>254.69</v>
      </c>
      <c r="E73">
        <v>256.3</v>
      </c>
      <c r="F73">
        <v>318.3</v>
      </c>
      <c r="G73" s="1">
        <v>254.69</v>
      </c>
      <c r="H73" s="1">
        <f>(D73*LOOKUP(D73,{0,50,500},{0.37,0.3,0.18})+E73)*1.1</f>
        <v>365.97770000000003</v>
      </c>
      <c r="I73" s="1"/>
      <c r="J73" s="1">
        <f t="shared" si="6"/>
        <v>-47.677700000000016</v>
      </c>
      <c r="K73">
        <f t="shared" si="7"/>
        <v>0</v>
      </c>
      <c r="L73" s="1">
        <f t="shared" si="8"/>
        <v>12.981913841782703</v>
      </c>
    </row>
    <row r="74" spans="2:13" hidden="1">
      <c r="B74" t="s">
        <v>16</v>
      </c>
      <c r="D74">
        <v>254.69</v>
      </c>
      <c r="E74">
        <v>256.3</v>
      </c>
      <c r="F74">
        <v>318.3</v>
      </c>
      <c r="G74" s="1">
        <v>254.69</v>
      </c>
      <c r="H74" s="1">
        <f>(D74*LOOKUP(D74,{0,50,500},{0.37,0.3,0.18})+E74)*1.1</f>
        <v>365.97770000000003</v>
      </c>
      <c r="I74" s="1"/>
      <c r="J74" s="1">
        <f t="shared" si="6"/>
        <v>-47.677700000000016</v>
      </c>
      <c r="K74">
        <f t="shared" si="7"/>
        <v>0</v>
      </c>
      <c r="L74" s="1">
        <f t="shared" si="8"/>
        <v>12.981913841782703</v>
      </c>
    </row>
    <row r="75" spans="2:13">
      <c r="B75" t="s">
        <v>17</v>
      </c>
      <c r="D75">
        <v>297.70999999999998</v>
      </c>
      <c r="E75">
        <v>250.62</v>
      </c>
      <c r="F75">
        <v>373.9</v>
      </c>
      <c r="G75">
        <v>253.05</v>
      </c>
      <c r="H75" s="1">
        <f>(D75*LOOKUP(D75,{0,50,500},{0.37,0.3,0.18})+E75)*1.1</f>
        <v>373.92630000000003</v>
      </c>
      <c r="I75" s="1"/>
      <c r="J75" s="1">
        <f t="shared" si="6"/>
        <v>-2.630000000004884E-2</v>
      </c>
      <c r="K75">
        <f t="shared" si="7"/>
        <v>44.659999999999968</v>
      </c>
      <c r="L75" s="1">
        <f t="shared" si="8"/>
        <v>29.991968999728218</v>
      </c>
      <c r="M75">
        <v>400.83</v>
      </c>
    </row>
    <row r="76" spans="2:13">
      <c r="B76" t="s">
        <v>17</v>
      </c>
      <c r="D76">
        <v>297.70999999999998</v>
      </c>
      <c r="E76">
        <v>250.62</v>
      </c>
      <c r="F76">
        <v>373.9</v>
      </c>
      <c r="G76">
        <v>253.05</v>
      </c>
      <c r="H76" s="1">
        <f>(D76*LOOKUP(D76,{0,50,500},{0.37,0.3,0.18})+E76)*1.1</f>
        <v>373.92630000000003</v>
      </c>
      <c r="I76" s="1"/>
      <c r="J76" s="1">
        <f t="shared" si="6"/>
        <v>-2.630000000004884E-2</v>
      </c>
      <c r="K76">
        <f t="shared" si="7"/>
        <v>44.659999999999968</v>
      </c>
      <c r="L76" s="1">
        <f t="shared" si="8"/>
        <v>29.991968999728218</v>
      </c>
      <c r="M76">
        <v>400.83</v>
      </c>
    </row>
    <row r="77" spans="2:13">
      <c r="B77" t="s">
        <v>17</v>
      </c>
      <c r="D77">
        <v>297.70999999999998</v>
      </c>
      <c r="E77">
        <v>249.69</v>
      </c>
      <c r="F77">
        <v>317.2</v>
      </c>
      <c r="G77">
        <v>253.05</v>
      </c>
      <c r="H77" s="1">
        <f>(D77*LOOKUP(D77,{0,50,500},{0.37,0.3,0.18})+E77)*1.1</f>
        <v>372.9033</v>
      </c>
      <c r="I77" s="1"/>
      <c r="J77" s="1">
        <f t="shared" si="6"/>
        <v>-55.703300000000013</v>
      </c>
      <c r="K77">
        <f t="shared" si="7"/>
        <v>44.659999999999968</v>
      </c>
      <c r="L77" s="1">
        <f t="shared" si="8"/>
        <v>12.990371960510672</v>
      </c>
      <c r="M77">
        <v>400.83</v>
      </c>
    </row>
    <row r="78" spans="2:13">
      <c r="B78" t="s">
        <v>17</v>
      </c>
      <c r="D78">
        <v>297.70999999999998</v>
      </c>
      <c r="E78">
        <v>249.69</v>
      </c>
      <c r="F78">
        <v>307.39999999999998</v>
      </c>
      <c r="G78">
        <v>253.05</v>
      </c>
      <c r="H78" s="1">
        <f>(D78*LOOKUP(D78,{0,50,500},{0.37,0.3,0.18})+E78)*1.1</f>
        <v>372.9033</v>
      </c>
      <c r="I78" s="1"/>
      <c r="J78" s="1">
        <f t="shared" si="6"/>
        <v>-65.503300000000024</v>
      </c>
      <c r="K78">
        <f t="shared" si="7"/>
        <v>44.659999999999968</v>
      </c>
      <c r="L78" s="1">
        <f t="shared" si="8"/>
        <v>9.9978319352878451</v>
      </c>
      <c r="M78">
        <v>400.83</v>
      </c>
    </row>
    <row r="79" spans="2:13">
      <c r="B79" t="s">
        <v>17</v>
      </c>
      <c r="D79">
        <v>297.70999999999998</v>
      </c>
      <c r="E79">
        <v>230.01</v>
      </c>
      <c r="F79">
        <v>295.5</v>
      </c>
      <c r="G79">
        <v>253.05</v>
      </c>
      <c r="H79" s="1">
        <f>(D79*LOOKUP(D79,{0,50,500},{0.37,0.3,0.18})+E79)*1.1</f>
        <v>351.25529999999998</v>
      </c>
      <c r="I79" s="1"/>
      <c r="J79" s="1">
        <f t="shared" si="6"/>
        <v>-55.755299999999977</v>
      </c>
      <c r="K79">
        <f t="shared" si="7"/>
        <v>44.659999999999968</v>
      </c>
      <c r="L79" s="1">
        <f t="shared" si="8"/>
        <v>12.97449317670338</v>
      </c>
      <c r="M79">
        <v>400.83</v>
      </c>
    </row>
    <row r="80" spans="2:13">
      <c r="B80" t="s">
        <v>17</v>
      </c>
      <c r="D80">
        <v>297.70999999999998</v>
      </c>
      <c r="E80">
        <v>235.87</v>
      </c>
      <c r="F80">
        <v>292.2</v>
      </c>
      <c r="G80">
        <v>253.05</v>
      </c>
      <c r="H80" s="1">
        <f>(D80*LOOKUP(D80,{0,50,500},{0.37,0.3,0.18})+E80)*1.1</f>
        <v>357.7013</v>
      </c>
      <c r="I80" s="1"/>
      <c r="J80" s="1">
        <f t="shared" si="6"/>
        <v>-65.501300000000015</v>
      </c>
      <c r="K80">
        <f t="shared" si="7"/>
        <v>44.659999999999968</v>
      </c>
      <c r="L80" s="1">
        <f t="shared" si="8"/>
        <v>9.9984426577419718</v>
      </c>
      <c r="M80">
        <v>400.83</v>
      </c>
    </row>
    <row r="81" spans="2:13">
      <c r="B81" t="s">
        <v>17</v>
      </c>
      <c r="D81">
        <v>283.52999999999997</v>
      </c>
      <c r="E81">
        <v>243</v>
      </c>
      <c r="F81">
        <v>298.39999999999998</v>
      </c>
      <c r="G81">
        <v>253.05</v>
      </c>
      <c r="H81" s="1">
        <f>(D81*LOOKUP(D81,{0,50,500},{0.37,0.3,0.18})+E81)*1.1</f>
        <v>360.86489999999998</v>
      </c>
      <c r="I81" s="1"/>
      <c r="J81" s="1">
        <f t="shared" si="6"/>
        <v>-62.4649</v>
      </c>
      <c r="K81">
        <f t="shared" si="7"/>
        <v>30.479999999999961</v>
      </c>
      <c r="L81" s="1">
        <f t="shared" si="8"/>
        <v>9.9716881009865812</v>
      </c>
      <c r="M81">
        <v>400.83</v>
      </c>
    </row>
    <row r="82" spans="2:13">
      <c r="B82" t="s">
        <v>17</v>
      </c>
      <c r="D82">
        <v>297.70999999999998</v>
      </c>
      <c r="E82">
        <v>235.96</v>
      </c>
      <c r="F82">
        <v>292.3</v>
      </c>
      <c r="G82">
        <v>253.05</v>
      </c>
      <c r="H82" s="1">
        <f>(D82*LOOKUP(D82,{0,50,500},{0.37,0.3,0.18})+E82)*1.1</f>
        <v>357.80030000000005</v>
      </c>
      <c r="I82" s="1"/>
      <c r="J82" s="1">
        <f t="shared" si="6"/>
        <v>-65.500300000000038</v>
      </c>
      <c r="K82">
        <f t="shared" si="7"/>
        <v>44.659999999999968</v>
      </c>
      <c r="L82" s="1">
        <f t="shared" si="8"/>
        <v>9.9987480189690245</v>
      </c>
      <c r="M82">
        <v>400.83</v>
      </c>
    </row>
    <row r="83" spans="2:13">
      <c r="B83" t="s">
        <v>17</v>
      </c>
      <c r="D83">
        <v>297.70999999999998</v>
      </c>
      <c r="E83">
        <v>335.7</v>
      </c>
      <c r="F83">
        <v>467.5</v>
      </c>
      <c r="G83">
        <v>253.05</v>
      </c>
      <c r="H83" s="1">
        <f>(D83*LOOKUP(D83,{0,50,500},{0.37,0.3,0.18})+E83)*1.1</f>
        <v>467.51429999999999</v>
      </c>
      <c r="I83" s="1"/>
      <c r="J83" s="1">
        <f t="shared" si="6"/>
        <v>-1.4299999999991542E-2</v>
      </c>
      <c r="K83">
        <f t="shared" si="7"/>
        <v>44.659999999999968</v>
      </c>
      <c r="L83" s="1">
        <f t="shared" si="8"/>
        <v>29.995633334452975</v>
      </c>
      <c r="M83">
        <v>400.83</v>
      </c>
    </row>
    <row r="84" spans="2:13">
      <c r="B84" t="s">
        <v>17</v>
      </c>
      <c r="D84">
        <v>297.70999999999998</v>
      </c>
      <c r="E84">
        <v>335.7</v>
      </c>
      <c r="F84">
        <v>402</v>
      </c>
      <c r="G84">
        <v>253.05</v>
      </c>
      <c r="H84" s="1">
        <f>(D84*LOOKUP(D84,{0,50,500},{0.37,0.3,0.18})+E84)*1.1</f>
        <v>467.51429999999999</v>
      </c>
      <c r="I84" s="1"/>
      <c r="J84" s="1">
        <f t="shared" si="6"/>
        <v>-65.514299999999992</v>
      </c>
      <c r="K84">
        <f t="shared" si="7"/>
        <v>44.659999999999968</v>
      </c>
      <c r="L84" s="1">
        <f t="shared" si="8"/>
        <v>9.9944729617901498</v>
      </c>
      <c r="M84">
        <v>400.83</v>
      </c>
    </row>
    <row r="85" spans="2:13">
      <c r="B85" t="s">
        <v>17</v>
      </c>
      <c r="D85">
        <v>297.70999999999998</v>
      </c>
      <c r="E85">
        <v>316.70999999999998</v>
      </c>
      <c r="F85">
        <v>446.6</v>
      </c>
      <c r="G85">
        <v>253.05</v>
      </c>
      <c r="H85" s="1">
        <f>(D85*LOOKUP(D85,{0,50,500},{0.37,0.3,0.18})+E85)*1.1</f>
        <v>446.62529999999998</v>
      </c>
      <c r="I85" s="1"/>
      <c r="J85" s="1">
        <f t="shared" si="6"/>
        <v>-2.52999999999588E-2</v>
      </c>
      <c r="K85">
        <f t="shared" si="7"/>
        <v>44.659999999999968</v>
      </c>
      <c r="L85" s="1">
        <f t="shared" si="8"/>
        <v>29.9922743609553</v>
      </c>
      <c r="M85">
        <v>400.83</v>
      </c>
    </row>
    <row r="86" spans="2:13">
      <c r="B86" t="s">
        <v>17</v>
      </c>
      <c r="D86">
        <v>297.70999999999998</v>
      </c>
      <c r="E86">
        <v>297.70999999999998</v>
      </c>
      <c r="F86">
        <v>370</v>
      </c>
      <c r="G86">
        <v>253.05</v>
      </c>
      <c r="H86" s="1">
        <f>(D86*LOOKUP(D86,{0,50,500},{0.37,0.3,0.18})+E86)*1.1</f>
        <v>425.7253</v>
      </c>
      <c r="I86" s="1"/>
      <c r="J86" s="1">
        <f t="shared" si="6"/>
        <v>-55.725300000000004</v>
      </c>
      <c r="K86">
        <f t="shared" si="7"/>
        <v>44.659999999999968</v>
      </c>
      <c r="L86" s="1">
        <f t="shared" si="8"/>
        <v>12.983654013515281</v>
      </c>
      <c r="M86">
        <v>400.83</v>
      </c>
    </row>
    <row r="87" spans="2:13">
      <c r="B87" t="s">
        <v>17</v>
      </c>
      <c r="D87">
        <v>297.70999999999998</v>
      </c>
      <c r="E87">
        <v>297.70999999999998</v>
      </c>
      <c r="F87">
        <v>370</v>
      </c>
      <c r="G87">
        <v>253.05</v>
      </c>
      <c r="H87" s="1">
        <f>(D87*LOOKUP(D87,{0,50,500},{0.37,0.3,0.18})+E87)*1.1</f>
        <v>425.7253</v>
      </c>
      <c r="I87" s="1"/>
      <c r="J87" s="1">
        <f t="shared" si="6"/>
        <v>-55.725300000000004</v>
      </c>
      <c r="K87">
        <f t="shared" si="7"/>
        <v>44.659999999999968</v>
      </c>
      <c r="L87" s="1">
        <f t="shared" si="8"/>
        <v>12.983654013515281</v>
      </c>
      <c r="M87">
        <v>400.83</v>
      </c>
    </row>
    <row r="88" spans="2:13">
      <c r="B88" t="s">
        <v>17</v>
      </c>
      <c r="D88">
        <v>297.70999999999998</v>
      </c>
      <c r="E88">
        <v>310.3</v>
      </c>
      <c r="F88">
        <v>374</v>
      </c>
      <c r="G88">
        <v>253.05</v>
      </c>
      <c r="H88" s="1">
        <f>(D88*LOOKUP(D88,{0,50,500},{0.37,0.3,0.18})+E88)*1.1</f>
        <v>439.57430000000005</v>
      </c>
      <c r="I88" s="1"/>
      <c r="J88" s="1">
        <f t="shared" si="6"/>
        <v>-65.574300000000051</v>
      </c>
      <c r="K88">
        <f t="shared" si="7"/>
        <v>44.659999999999968</v>
      </c>
      <c r="L88" s="1">
        <f t="shared" si="8"/>
        <v>9.9761512881663332</v>
      </c>
      <c r="M88">
        <v>400.83</v>
      </c>
    </row>
    <row r="89" spans="2:13" hidden="1">
      <c r="B89" t="s">
        <v>17</v>
      </c>
      <c r="D89">
        <v>253.05</v>
      </c>
      <c r="E89">
        <v>289.74</v>
      </c>
      <c r="F89">
        <v>354.9</v>
      </c>
      <c r="G89">
        <v>253.05</v>
      </c>
      <c r="H89" s="1">
        <f>(D89*LOOKUP(D89,{0,50,500},{0.37,0.3,0.18})+E89)*1.1</f>
        <v>402.22050000000007</v>
      </c>
      <c r="I89" s="1"/>
      <c r="J89" s="1">
        <f t="shared" si="6"/>
        <v>-47.320500000000095</v>
      </c>
      <c r="K89">
        <f t="shared" si="7"/>
        <v>0</v>
      </c>
      <c r="L89" s="1">
        <f t="shared" si="8"/>
        <v>12.999946111979277</v>
      </c>
    </row>
    <row r="90" spans="2:13" hidden="1">
      <c r="B90" t="s">
        <v>17</v>
      </c>
      <c r="D90">
        <v>253.05</v>
      </c>
      <c r="E90">
        <v>288.39999999999998</v>
      </c>
      <c r="F90">
        <v>345</v>
      </c>
      <c r="G90">
        <v>253.05</v>
      </c>
      <c r="H90" s="1">
        <f>(D90*LOOKUP(D90,{0,50,500},{0.37,0.3,0.18})+E90)*1.1</f>
        <v>400.74650000000003</v>
      </c>
      <c r="I90" s="1"/>
      <c r="J90" s="1">
        <f t="shared" si="6"/>
        <v>-55.746500000000026</v>
      </c>
      <c r="K90">
        <f t="shared" si="7"/>
        <v>0</v>
      </c>
      <c r="L90" s="1">
        <f t="shared" si="8"/>
        <v>9.9728763629178605</v>
      </c>
    </row>
    <row r="91" spans="2:13" hidden="1">
      <c r="B91" t="s">
        <v>17</v>
      </c>
      <c r="D91">
        <v>253.05</v>
      </c>
      <c r="E91">
        <v>288.39999999999998</v>
      </c>
      <c r="F91">
        <v>400.7</v>
      </c>
      <c r="G91">
        <v>253.05</v>
      </c>
      <c r="H91" s="1">
        <f>(D91*LOOKUP(D91,{0,50,500},{0.37,0.3,0.18})+E91)*1.1</f>
        <v>400.74650000000003</v>
      </c>
      <c r="I91" s="1"/>
      <c r="J91" s="1">
        <f t="shared" si="6"/>
        <v>-4.6500000000037289E-2</v>
      </c>
      <c r="K91">
        <f t="shared" si="7"/>
        <v>0</v>
      </c>
      <c r="L91" s="1">
        <f t="shared" si="8"/>
        <v>29.983294713585167</v>
      </c>
    </row>
    <row r="92" spans="2:13" hidden="1">
      <c r="B92" t="s">
        <v>17</v>
      </c>
      <c r="D92">
        <v>253.05</v>
      </c>
      <c r="E92">
        <v>289.7</v>
      </c>
      <c r="F92">
        <v>354.8</v>
      </c>
      <c r="G92">
        <v>253.05</v>
      </c>
      <c r="H92" s="1">
        <f>(D92*LOOKUP(D92,{0,50,500},{0.37,0.3,0.18})+E92)*1.1</f>
        <v>402.17650000000003</v>
      </c>
      <c r="I92" s="1"/>
      <c r="J92" s="1">
        <f t="shared" si="6"/>
        <v>-47.376500000000021</v>
      </c>
      <c r="K92">
        <f t="shared" si="7"/>
        <v>0</v>
      </c>
      <c r="L92" s="1">
        <f t="shared" si="8"/>
        <v>12.979827917587242</v>
      </c>
    </row>
    <row r="93" spans="2:13" hidden="1">
      <c r="B93" t="s">
        <v>17</v>
      </c>
      <c r="D93">
        <v>253.05</v>
      </c>
      <c r="E93">
        <v>277.08</v>
      </c>
      <c r="F93">
        <v>340.9</v>
      </c>
      <c r="G93">
        <v>253.05</v>
      </c>
      <c r="H93" s="1">
        <f>(D93*LOOKUP(D93,{0,50,500},{0.37,0.3,0.18})+E93)*1.1</f>
        <v>388.29450000000003</v>
      </c>
      <c r="I93" s="1"/>
      <c r="J93" s="1">
        <f t="shared" si="6"/>
        <v>-47.39450000000005</v>
      </c>
      <c r="K93">
        <f t="shared" si="7"/>
        <v>0</v>
      </c>
      <c r="L93" s="1">
        <f t="shared" si="8"/>
        <v>12.973361355104087</v>
      </c>
    </row>
    <row r="94" spans="2:13" hidden="1">
      <c r="B94" t="s">
        <v>17</v>
      </c>
      <c r="D94">
        <v>253.05</v>
      </c>
      <c r="E94">
        <v>288.39999999999998</v>
      </c>
      <c r="F94">
        <v>333.9</v>
      </c>
      <c r="G94">
        <v>253.05</v>
      </c>
      <c r="H94" s="1">
        <f>(D94*LOOKUP(D94,{0,50,500},{0.37,0.3,0.18})+E94)*1.1</f>
        <v>400.74650000000003</v>
      </c>
      <c r="I94" s="1"/>
      <c r="J94" s="1">
        <f t="shared" si="6"/>
        <v>-66.846500000000049</v>
      </c>
      <c r="K94">
        <f t="shared" si="7"/>
        <v>0</v>
      </c>
      <c r="L94" s="1">
        <f t="shared" si="8"/>
        <v>5.9851628316358534</v>
      </c>
    </row>
    <row r="95" spans="2:13">
      <c r="B95" t="s">
        <v>17</v>
      </c>
      <c r="D95">
        <v>297.70999999999998</v>
      </c>
      <c r="E95">
        <v>237.94</v>
      </c>
      <c r="F95">
        <v>345.2</v>
      </c>
      <c r="G95">
        <v>253.05</v>
      </c>
      <c r="H95" s="1">
        <f>(D95*LOOKUP(D95,{0,50,500},{0.37,0.3,0.18})+E95)*1.1</f>
        <v>359.97829999999999</v>
      </c>
      <c r="I95" s="1"/>
      <c r="J95" s="1">
        <f t="shared" si="6"/>
        <v>-14.778300000000002</v>
      </c>
      <c r="K95">
        <f t="shared" si="7"/>
        <v>44.659999999999968</v>
      </c>
      <c r="L95" s="1">
        <f t="shared" si="8"/>
        <v>25.487280178086653</v>
      </c>
      <c r="M95">
        <v>400.83</v>
      </c>
    </row>
    <row r="96" spans="2:13">
      <c r="B96" t="s">
        <v>17</v>
      </c>
      <c r="D96">
        <v>283.52999999999997</v>
      </c>
      <c r="E96">
        <v>250.3</v>
      </c>
      <c r="F96">
        <v>358.8</v>
      </c>
      <c r="G96">
        <v>253.05</v>
      </c>
      <c r="H96" s="1">
        <f>(D96*LOOKUP(D96,{0,50,500},{0.37,0.3,0.18})+E96)*1.1</f>
        <v>368.89490000000001</v>
      </c>
      <c r="I96" s="1"/>
      <c r="J96" s="1">
        <f t="shared" si="6"/>
        <v>-10.094899999999996</v>
      </c>
      <c r="K96">
        <f t="shared" si="7"/>
        <v>30.479999999999961</v>
      </c>
      <c r="L96" s="1">
        <f t="shared" si="8"/>
        <v>26.763241343709019</v>
      </c>
      <c r="M96">
        <v>400.83</v>
      </c>
    </row>
    <row r="97" spans="2:13">
      <c r="B97" t="s">
        <v>17</v>
      </c>
      <c r="D97">
        <v>297.70999999999998</v>
      </c>
      <c r="E97">
        <v>236.65</v>
      </c>
      <c r="F97">
        <v>343.8</v>
      </c>
      <c r="G97">
        <v>253.05</v>
      </c>
      <c r="H97" s="1">
        <f>(D97*LOOKUP(D97,{0,50,500},{0.37,0.3,0.18})+E97)*1.1</f>
        <v>358.55930000000001</v>
      </c>
      <c r="I97" s="1"/>
      <c r="J97" s="1">
        <f t="shared" si="6"/>
        <v>-14.759299999999996</v>
      </c>
      <c r="K97">
        <f t="shared" si="7"/>
        <v>44.659999999999968</v>
      </c>
      <c r="L97" s="1">
        <f t="shared" si="8"/>
        <v>25.493082041400861</v>
      </c>
      <c r="M97">
        <v>400.83</v>
      </c>
    </row>
    <row r="98" spans="2:13">
      <c r="B98" t="s">
        <v>17</v>
      </c>
      <c r="D98">
        <v>297.70999999999998</v>
      </c>
      <c r="E98">
        <v>236.65</v>
      </c>
      <c r="F98">
        <v>343.8</v>
      </c>
      <c r="G98">
        <v>253.05</v>
      </c>
      <c r="H98" s="1">
        <f>(D98*LOOKUP(D98,{0,50,500},{0.37,0.3,0.18})+E98)*1.1</f>
        <v>358.55930000000001</v>
      </c>
      <c r="I98" s="1"/>
      <c r="J98" s="1">
        <f t="shared" ref="J98:J129" si="9">F98-H98</f>
        <v>-14.759299999999996</v>
      </c>
      <c r="K98">
        <f t="shared" ref="K98:K129" si="10">D98-G98</f>
        <v>44.659999999999968</v>
      </c>
      <c r="L98" s="1">
        <f t="shared" ref="L98:L129" si="11">(F98/1.1-E98)/D98*100</f>
        <v>25.493082041400861</v>
      </c>
      <c r="M98">
        <v>400.83</v>
      </c>
    </row>
    <row r="99" spans="2:13">
      <c r="B99" t="s">
        <v>17</v>
      </c>
      <c r="D99">
        <v>297.70999999999998</v>
      </c>
      <c r="E99">
        <v>335.7</v>
      </c>
      <c r="F99">
        <v>400.8</v>
      </c>
      <c r="G99">
        <v>253.05</v>
      </c>
      <c r="H99" s="1">
        <f>(D99*LOOKUP(D99,{0,50,500},{0.37,0.3,0.18})+E99)*1.1</f>
        <v>467.51429999999999</v>
      </c>
      <c r="I99" s="1"/>
      <c r="J99" s="1">
        <f t="shared" si="9"/>
        <v>-66.71429999999998</v>
      </c>
      <c r="K99">
        <f t="shared" si="10"/>
        <v>44.659999999999968</v>
      </c>
      <c r="L99" s="1">
        <f t="shared" si="11"/>
        <v>9.6280394893138723</v>
      </c>
      <c r="M99">
        <v>400.83</v>
      </c>
    </row>
    <row r="100" spans="2:13">
      <c r="B100" t="s">
        <v>17</v>
      </c>
      <c r="D100">
        <v>297.70999999999998</v>
      </c>
      <c r="E100">
        <v>249.69</v>
      </c>
      <c r="F100">
        <v>302.39999999999998</v>
      </c>
      <c r="G100">
        <v>253.05</v>
      </c>
      <c r="H100" s="1">
        <f>(D100*LOOKUP(D100,{0,50,500},{0.37,0.3,0.18})+E100)*1.1</f>
        <v>372.9033</v>
      </c>
      <c r="I100" s="1"/>
      <c r="J100" s="1">
        <f t="shared" si="9"/>
        <v>-70.503300000000024</v>
      </c>
      <c r="K100">
        <f t="shared" si="10"/>
        <v>44.659999999999968</v>
      </c>
      <c r="L100" s="1">
        <f t="shared" si="11"/>
        <v>8.4710257999700644</v>
      </c>
      <c r="M100">
        <v>400.83</v>
      </c>
    </row>
    <row r="101" spans="2:13">
      <c r="B101" t="s">
        <v>17</v>
      </c>
      <c r="D101">
        <v>297.70999999999998</v>
      </c>
      <c r="E101">
        <v>316.70999999999998</v>
      </c>
      <c r="F101">
        <v>345.1</v>
      </c>
      <c r="G101">
        <v>253.05</v>
      </c>
      <c r="H101" s="1">
        <f>(D101*LOOKUP(D101,{0,50,500},{0.37,0.3,0.18})+E101)*1.1</f>
        <v>446.62529999999998</v>
      </c>
      <c r="I101" s="1"/>
      <c r="J101" s="1">
        <f t="shared" si="9"/>
        <v>-101.52529999999996</v>
      </c>
      <c r="K101">
        <f t="shared" si="10"/>
        <v>44.659999999999968</v>
      </c>
      <c r="L101" s="1">
        <f t="shared" si="11"/>
        <v>-1.0018901859955096</v>
      </c>
      <c r="M101">
        <v>400.83</v>
      </c>
    </row>
    <row r="102" spans="2:13">
      <c r="B102" t="s">
        <v>17</v>
      </c>
      <c r="D102">
        <v>283.52999999999997</v>
      </c>
      <c r="E102">
        <v>243</v>
      </c>
      <c r="F102">
        <v>284</v>
      </c>
      <c r="G102">
        <v>253.05</v>
      </c>
      <c r="H102" s="1">
        <f>(D102*LOOKUP(D102,{0,50,500},{0.37,0.3,0.18})+E102)*1.1</f>
        <v>360.86489999999998</v>
      </c>
      <c r="I102" s="1"/>
      <c r="J102" s="1">
        <f t="shared" si="9"/>
        <v>-76.864899999999977</v>
      </c>
      <c r="K102">
        <f t="shared" si="10"/>
        <v>30.479999999999961</v>
      </c>
      <c r="L102" s="1">
        <f t="shared" si="11"/>
        <v>5.3545720670892631</v>
      </c>
      <c r="M102">
        <v>400.83</v>
      </c>
    </row>
    <row r="103" spans="2:13">
      <c r="B103" t="s">
        <v>17</v>
      </c>
      <c r="D103">
        <v>297.70999999999998</v>
      </c>
      <c r="E103">
        <v>250.62</v>
      </c>
      <c r="F103">
        <v>359.1</v>
      </c>
      <c r="G103">
        <v>253.05</v>
      </c>
      <c r="H103" s="1">
        <f>(D103*LOOKUP(D103,{0,50,500},{0.37,0.3,0.18})+E103)*1.1</f>
        <v>373.92630000000003</v>
      </c>
      <c r="I103" s="1"/>
      <c r="J103" s="1">
        <f t="shared" si="9"/>
        <v>-14.826300000000003</v>
      </c>
      <c r="K103">
        <f t="shared" si="10"/>
        <v>44.659999999999968</v>
      </c>
      <c r="L103" s="1">
        <f t="shared" si="11"/>
        <v>25.472622839187615</v>
      </c>
      <c r="M103">
        <v>400.83</v>
      </c>
    </row>
    <row r="104" spans="2:13">
      <c r="B104" t="s">
        <v>17</v>
      </c>
      <c r="D104">
        <v>297.70999999999998</v>
      </c>
      <c r="E104">
        <v>235.96</v>
      </c>
      <c r="F104">
        <v>343</v>
      </c>
      <c r="G104">
        <v>253.05</v>
      </c>
      <c r="H104" s="1">
        <f>(D104*LOOKUP(D104,{0,50,500},{0.37,0.3,0.18})+E104)*1.1</f>
        <v>357.80030000000005</v>
      </c>
      <c r="I104" s="1"/>
      <c r="J104" s="1">
        <f t="shared" si="9"/>
        <v>-14.80030000000005</v>
      </c>
      <c r="K104">
        <f t="shared" si="10"/>
        <v>44.659999999999968</v>
      </c>
      <c r="L104" s="1">
        <f t="shared" si="11"/>
        <v>25.48056223109127</v>
      </c>
      <c r="M104">
        <v>400.83</v>
      </c>
    </row>
    <row r="105" spans="2:13">
      <c r="B105" t="s">
        <v>17</v>
      </c>
      <c r="D105">
        <v>297.70999999999998</v>
      </c>
      <c r="E105">
        <v>235.96</v>
      </c>
      <c r="F105">
        <v>343</v>
      </c>
      <c r="G105">
        <v>253.05</v>
      </c>
      <c r="H105" s="1">
        <f>(D105*LOOKUP(D105,{0,50,500},{0.37,0.3,0.18})+E105)*1.1</f>
        <v>357.80030000000005</v>
      </c>
      <c r="I105" s="1"/>
      <c r="J105" s="1">
        <f t="shared" si="9"/>
        <v>-14.80030000000005</v>
      </c>
      <c r="K105">
        <f t="shared" si="10"/>
        <v>44.659999999999968</v>
      </c>
      <c r="L105" s="1">
        <f t="shared" si="11"/>
        <v>25.48056223109127</v>
      </c>
      <c r="M105">
        <v>400.83</v>
      </c>
    </row>
    <row r="106" spans="2:13">
      <c r="B106" t="s">
        <v>17</v>
      </c>
      <c r="D106">
        <v>297.70999999999998</v>
      </c>
      <c r="E106">
        <v>316.70999999999998</v>
      </c>
      <c r="F106">
        <v>345.1</v>
      </c>
      <c r="G106">
        <v>253.05</v>
      </c>
      <c r="H106" s="1">
        <f>(D106*LOOKUP(D106,{0,50,500},{0.37,0.3,0.18})+E106)*1.1</f>
        <v>446.62529999999998</v>
      </c>
      <c r="I106" s="1"/>
      <c r="J106" s="1">
        <f t="shared" si="9"/>
        <v>-101.52529999999996</v>
      </c>
      <c r="K106">
        <f t="shared" si="10"/>
        <v>44.659999999999968</v>
      </c>
      <c r="L106" s="1">
        <f t="shared" si="11"/>
        <v>-1.0018901859955096</v>
      </c>
      <c r="M106">
        <v>400.83</v>
      </c>
    </row>
    <row r="107" spans="2:13">
      <c r="B107" t="s">
        <v>17</v>
      </c>
      <c r="D107">
        <v>297.70999999999998</v>
      </c>
      <c r="E107">
        <v>250.62</v>
      </c>
      <c r="F107">
        <v>359.1</v>
      </c>
      <c r="G107">
        <v>253.05</v>
      </c>
      <c r="H107" s="1">
        <f>(D107*LOOKUP(D107,{0,50,500},{0.37,0.3,0.18})+E107)*1.1</f>
        <v>373.92630000000003</v>
      </c>
      <c r="I107" s="1"/>
      <c r="J107" s="1">
        <f t="shared" si="9"/>
        <v>-14.826300000000003</v>
      </c>
      <c r="K107">
        <f t="shared" si="10"/>
        <v>44.659999999999968</v>
      </c>
      <c r="L107" s="1">
        <f t="shared" si="11"/>
        <v>25.472622839187615</v>
      </c>
      <c r="M107">
        <v>400.83</v>
      </c>
    </row>
    <row r="108" spans="2:13">
      <c r="B108" t="s">
        <v>17</v>
      </c>
      <c r="D108">
        <v>297.70999999999998</v>
      </c>
      <c r="E108">
        <v>336</v>
      </c>
      <c r="F108">
        <v>345.1</v>
      </c>
      <c r="G108">
        <v>253.05</v>
      </c>
      <c r="H108" s="1">
        <f>(D108*LOOKUP(D108,{0,50,500},{0.37,0.3,0.18})+E108)*1.1</f>
        <v>467.84430000000003</v>
      </c>
      <c r="I108" s="1"/>
      <c r="J108" s="1">
        <f t="shared" si="9"/>
        <v>-122.74430000000001</v>
      </c>
      <c r="K108">
        <f t="shared" si="10"/>
        <v>44.659999999999968</v>
      </c>
      <c r="L108" s="1">
        <f t="shared" si="11"/>
        <v>-7.4813500630570866</v>
      </c>
      <c r="M108">
        <v>400.83</v>
      </c>
    </row>
    <row r="109" spans="2:13">
      <c r="B109" t="s">
        <v>17</v>
      </c>
      <c r="D109">
        <v>283.52999999999997</v>
      </c>
      <c r="E109">
        <v>243</v>
      </c>
      <c r="F109">
        <v>303.39999999999998</v>
      </c>
      <c r="G109">
        <v>253.05</v>
      </c>
      <c r="H109" s="1">
        <f>(D109*LOOKUP(D109,{0,50,500},{0.37,0.3,0.18})+E109)*1.1</f>
        <v>360.86489999999998</v>
      </c>
      <c r="I109" s="1"/>
      <c r="J109" s="1">
        <f t="shared" si="9"/>
        <v>-57.4649</v>
      </c>
      <c r="K109">
        <f t="shared" si="10"/>
        <v>30.479999999999961</v>
      </c>
      <c r="L109" s="1">
        <f t="shared" si="11"/>
        <v>11.574853390534249</v>
      </c>
      <c r="M109">
        <v>400.83</v>
      </c>
    </row>
    <row r="110" spans="2:13">
      <c r="B110" t="s">
        <v>17</v>
      </c>
      <c r="D110">
        <v>297.70999999999998</v>
      </c>
      <c r="E110">
        <v>231.9</v>
      </c>
      <c r="F110">
        <v>291.2</v>
      </c>
      <c r="G110">
        <v>253.05</v>
      </c>
      <c r="H110" s="1">
        <f>(D110*LOOKUP(D110,{0,50,500},{0.37,0.3,0.18})+E110)*1.1</f>
        <v>353.33429999999998</v>
      </c>
      <c r="I110" s="1"/>
      <c r="J110" s="1">
        <f t="shared" si="9"/>
        <v>-62.134299999999996</v>
      </c>
      <c r="K110">
        <f t="shared" si="10"/>
        <v>44.659999999999968</v>
      </c>
      <c r="L110" s="1">
        <f t="shared" si="11"/>
        <v>11.026593909264951</v>
      </c>
      <c r="M110">
        <v>400.83</v>
      </c>
    </row>
    <row r="111" spans="2:13">
      <c r="B111" t="s">
        <v>17</v>
      </c>
      <c r="D111">
        <v>297.70999999999998</v>
      </c>
      <c r="E111">
        <v>249.69</v>
      </c>
      <c r="F111">
        <v>310.8</v>
      </c>
      <c r="G111">
        <v>253.05</v>
      </c>
      <c r="H111" s="1">
        <f>(D111*LOOKUP(D111,{0,50,500},{0.37,0.3,0.18})+E111)*1.1</f>
        <v>372.9033</v>
      </c>
      <c r="I111" s="1"/>
      <c r="J111" s="1">
        <f t="shared" si="9"/>
        <v>-62.10329999999999</v>
      </c>
      <c r="K111">
        <f t="shared" si="10"/>
        <v>44.659999999999968</v>
      </c>
      <c r="L111" s="1">
        <f t="shared" si="11"/>
        <v>11.036060107303943</v>
      </c>
      <c r="M111">
        <v>400.83</v>
      </c>
    </row>
    <row r="112" spans="2:13">
      <c r="B112" t="s">
        <v>17</v>
      </c>
      <c r="D112">
        <v>297.70999999999998</v>
      </c>
      <c r="E112">
        <v>335.7</v>
      </c>
      <c r="F112">
        <v>400.8</v>
      </c>
      <c r="G112">
        <v>253.05</v>
      </c>
      <c r="H112" s="1">
        <f>(D112*LOOKUP(D112,{0,50,500},{0.37,0.3,0.18})+E112)*1.1</f>
        <v>467.51429999999999</v>
      </c>
      <c r="I112" s="1"/>
      <c r="J112" s="1">
        <f t="shared" si="9"/>
        <v>-66.71429999999998</v>
      </c>
      <c r="K112">
        <f t="shared" si="10"/>
        <v>44.659999999999968</v>
      </c>
      <c r="L112" s="1">
        <f t="shared" si="11"/>
        <v>9.6280394893138723</v>
      </c>
      <c r="M112">
        <v>400.83</v>
      </c>
    </row>
    <row r="113" spans="2:13">
      <c r="B113" t="s">
        <v>17</v>
      </c>
      <c r="D113">
        <v>297.70999999999998</v>
      </c>
      <c r="E113">
        <v>327.60000000000002</v>
      </c>
      <c r="F113">
        <v>354.9</v>
      </c>
      <c r="G113">
        <v>253.05</v>
      </c>
      <c r="H113" s="1">
        <f>(D113*LOOKUP(D113,{0,50,500},{0.37,0.3,0.18})+E113)*1.1</f>
        <v>458.60430000000002</v>
      </c>
      <c r="I113" s="1"/>
      <c r="J113" s="1">
        <f t="shared" si="9"/>
        <v>-103.70430000000005</v>
      </c>
      <c r="K113">
        <f t="shared" si="10"/>
        <v>44.659999999999968</v>
      </c>
      <c r="L113" s="1">
        <f t="shared" si="11"/>
        <v>-1.6672722997670399</v>
      </c>
      <c r="M113">
        <v>400.83</v>
      </c>
    </row>
    <row r="114" spans="2:13">
      <c r="B114" t="s">
        <v>17</v>
      </c>
      <c r="D114">
        <v>283.52999999999997</v>
      </c>
      <c r="E114">
        <v>245.79</v>
      </c>
      <c r="F114">
        <v>353.8</v>
      </c>
      <c r="G114">
        <v>253.05</v>
      </c>
      <c r="H114" s="1">
        <f>(D114*LOOKUP(D114,{0,50,500},{0.37,0.3,0.18})+E114)*1.1</f>
        <v>363.93389999999999</v>
      </c>
      <c r="I114" s="1"/>
      <c r="J114" s="1">
        <f t="shared" si="9"/>
        <v>-10.133899999999983</v>
      </c>
      <c r="K114">
        <f t="shared" si="10"/>
        <v>30.479999999999961</v>
      </c>
      <c r="L114" s="1">
        <f t="shared" si="11"/>
        <v>26.750736654450545</v>
      </c>
      <c r="M114">
        <v>400.83</v>
      </c>
    </row>
    <row r="115" spans="2:13">
      <c r="B115" t="s">
        <v>17</v>
      </c>
      <c r="D115">
        <v>297.70999999999998</v>
      </c>
      <c r="E115">
        <v>250.99</v>
      </c>
      <c r="F115">
        <v>359.5</v>
      </c>
      <c r="G115">
        <v>253.05</v>
      </c>
      <c r="H115" s="1">
        <f>(D115*LOOKUP(D115,{0,50,500},{0.37,0.3,0.18})+E115)*1.1</f>
        <v>374.33330000000001</v>
      </c>
      <c r="I115" s="1"/>
      <c r="J115" s="1">
        <f t="shared" si="9"/>
        <v>-14.833300000000008</v>
      </c>
      <c r="K115">
        <f t="shared" si="10"/>
        <v>44.659999999999968</v>
      </c>
      <c r="L115" s="1">
        <f t="shared" si="11"/>
        <v>25.470485310598168</v>
      </c>
      <c r="M115">
        <v>400.83</v>
      </c>
    </row>
    <row r="116" spans="2:13">
      <c r="B116" t="s">
        <v>17</v>
      </c>
      <c r="D116">
        <v>283.52999999999997</v>
      </c>
      <c r="E116">
        <v>243</v>
      </c>
      <c r="F116">
        <v>350.7</v>
      </c>
      <c r="G116">
        <v>253.05</v>
      </c>
      <c r="H116" s="1">
        <f>(D116*LOOKUP(D116,{0,50,500},{0.37,0.3,0.18})+E116)*1.1</f>
        <v>360.86489999999998</v>
      </c>
      <c r="I116" s="1"/>
      <c r="J116" s="1">
        <f t="shared" si="9"/>
        <v>-10.164899999999989</v>
      </c>
      <c r="K116">
        <f t="shared" si="10"/>
        <v>30.479999999999961</v>
      </c>
      <c r="L116" s="1">
        <f t="shared" si="11"/>
        <v>26.740797029655333</v>
      </c>
      <c r="M116">
        <v>400.83</v>
      </c>
    </row>
    <row r="117" spans="2:13">
      <c r="B117" t="s">
        <v>17</v>
      </c>
      <c r="D117">
        <v>297.70999999999998</v>
      </c>
      <c r="E117">
        <v>235.18</v>
      </c>
      <c r="F117">
        <v>342.1</v>
      </c>
      <c r="G117">
        <v>253.05</v>
      </c>
      <c r="H117" s="1">
        <f>(D117*LOOKUP(D117,{0,50,500},{0.37,0.3,0.18})+E117)*1.1</f>
        <v>356.94230000000005</v>
      </c>
      <c r="I117" s="1"/>
      <c r="J117" s="1">
        <f t="shared" si="9"/>
        <v>-14.842300000000023</v>
      </c>
      <c r="K117">
        <f t="shared" si="10"/>
        <v>44.659999999999968</v>
      </c>
      <c r="L117" s="1">
        <f t="shared" si="11"/>
        <v>25.467737059554601</v>
      </c>
      <c r="M117">
        <v>400.83</v>
      </c>
    </row>
    <row r="118" spans="2:13">
      <c r="B118" t="s">
        <v>17</v>
      </c>
      <c r="D118">
        <v>297.70999999999998</v>
      </c>
      <c r="E118">
        <v>316.70999999999998</v>
      </c>
      <c r="F118">
        <v>345.1</v>
      </c>
      <c r="G118">
        <v>253.05</v>
      </c>
      <c r="H118" s="1">
        <f>(D118*LOOKUP(D118,{0,50,500},{0.37,0.3,0.18})+E118)*1.1</f>
        <v>446.62529999999998</v>
      </c>
      <c r="I118" s="1"/>
      <c r="J118" s="1">
        <f t="shared" si="9"/>
        <v>-101.52529999999996</v>
      </c>
      <c r="K118">
        <f t="shared" si="10"/>
        <v>44.659999999999968</v>
      </c>
      <c r="L118" s="1">
        <f t="shared" si="11"/>
        <v>-1.0018901859955096</v>
      </c>
      <c r="M118">
        <v>400.83</v>
      </c>
    </row>
    <row r="119" spans="2:13">
      <c r="B119" t="s">
        <v>17</v>
      </c>
      <c r="D119">
        <v>297.70999999999998</v>
      </c>
      <c r="E119">
        <v>236.65</v>
      </c>
      <c r="F119">
        <v>343.8</v>
      </c>
      <c r="G119">
        <v>253.05</v>
      </c>
      <c r="H119" s="1">
        <f>(D119*LOOKUP(D119,{0,50,500},{0.37,0.3,0.18})+E119)*1.1</f>
        <v>358.55930000000001</v>
      </c>
      <c r="I119" s="1"/>
      <c r="J119" s="1">
        <f t="shared" si="9"/>
        <v>-14.759299999999996</v>
      </c>
      <c r="K119">
        <f t="shared" si="10"/>
        <v>44.659999999999968</v>
      </c>
      <c r="L119" s="1">
        <f t="shared" si="11"/>
        <v>25.493082041400861</v>
      </c>
      <c r="M119">
        <v>400.83</v>
      </c>
    </row>
    <row r="120" spans="2:13">
      <c r="B120" t="s">
        <v>17</v>
      </c>
      <c r="D120">
        <v>283.52999999999997</v>
      </c>
      <c r="E120">
        <v>251.1</v>
      </c>
      <c r="F120">
        <v>359.7</v>
      </c>
      <c r="G120">
        <v>253.05</v>
      </c>
      <c r="H120" s="1">
        <f>(D120*LOOKUP(D120,{0,50,500},{0.37,0.3,0.18})+E120)*1.1</f>
        <v>369.7749</v>
      </c>
      <c r="I120" s="1"/>
      <c r="J120" s="1">
        <f t="shared" si="9"/>
        <v>-10.074900000000014</v>
      </c>
      <c r="K120">
        <f t="shared" si="10"/>
        <v>30.479999999999961</v>
      </c>
      <c r="L120" s="1">
        <f t="shared" si="11"/>
        <v>26.769654004867192</v>
      </c>
      <c r="M120">
        <v>400.83</v>
      </c>
    </row>
    <row r="121" spans="2:13">
      <c r="B121" t="s">
        <v>17</v>
      </c>
      <c r="D121">
        <v>297.70999999999998</v>
      </c>
      <c r="E121">
        <v>336</v>
      </c>
      <c r="F121">
        <v>400.8</v>
      </c>
      <c r="G121">
        <v>253.05</v>
      </c>
      <c r="H121" s="1">
        <f>(D121*LOOKUP(D121,{0,50,500},{0.37,0.3,0.18})+E121)*1.1</f>
        <v>467.84430000000003</v>
      </c>
      <c r="I121" s="1"/>
      <c r="J121" s="1">
        <f t="shared" si="9"/>
        <v>-67.044300000000021</v>
      </c>
      <c r="K121">
        <f t="shared" si="10"/>
        <v>44.659999999999968</v>
      </c>
      <c r="L121" s="1">
        <f t="shared" si="11"/>
        <v>9.5272702843828956</v>
      </c>
      <c r="M121">
        <v>400.83</v>
      </c>
    </row>
    <row r="122" spans="2:13">
      <c r="B122" t="s">
        <v>17</v>
      </c>
      <c r="D122">
        <v>297.70999999999998</v>
      </c>
      <c r="E122">
        <v>339</v>
      </c>
      <c r="F122">
        <v>400.8</v>
      </c>
      <c r="G122">
        <v>253.05</v>
      </c>
      <c r="H122" s="1">
        <f>(D122*LOOKUP(D122,{0,50,500},{0.37,0.3,0.18})+E122)*1.1</f>
        <v>471.14430000000004</v>
      </c>
      <c r="I122" s="1"/>
      <c r="J122" s="1">
        <f t="shared" si="9"/>
        <v>-70.344300000000032</v>
      </c>
      <c r="K122">
        <f t="shared" si="10"/>
        <v>44.659999999999968</v>
      </c>
      <c r="L122" s="1">
        <f t="shared" si="11"/>
        <v>8.5195782350731655</v>
      </c>
      <c r="M122">
        <v>400.83</v>
      </c>
    </row>
    <row r="123" spans="2:13">
      <c r="B123" t="s">
        <v>17</v>
      </c>
      <c r="D123">
        <v>297.70999999999998</v>
      </c>
      <c r="E123">
        <v>250.62</v>
      </c>
      <c r="F123">
        <v>359.1</v>
      </c>
      <c r="G123">
        <v>253.05</v>
      </c>
      <c r="H123" s="1">
        <f>(D123*LOOKUP(D123,{0,50,500},{0.37,0.3,0.18})+E123)*1.1</f>
        <v>373.92630000000003</v>
      </c>
      <c r="I123" s="1"/>
      <c r="J123" s="1">
        <f t="shared" si="9"/>
        <v>-14.826300000000003</v>
      </c>
      <c r="K123">
        <f t="shared" si="10"/>
        <v>44.659999999999968</v>
      </c>
      <c r="L123" s="1">
        <f t="shared" si="11"/>
        <v>25.472622839187615</v>
      </c>
      <c r="M123">
        <v>400.83</v>
      </c>
    </row>
    <row r="124" spans="2:13">
      <c r="B124" t="s">
        <v>17</v>
      </c>
      <c r="D124">
        <v>297.70999999999998</v>
      </c>
      <c r="E124">
        <v>250.62</v>
      </c>
      <c r="F124">
        <v>303.5</v>
      </c>
      <c r="G124">
        <v>253.05</v>
      </c>
      <c r="H124" s="1">
        <f>(D124*LOOKUP(D124,{0,50,500},{0.37,0.3,0.18})+E124)*1.1</f>
        <v>373.92630000000003</v>
      </c>
      <c r="I124" s="1"/>
      <c r="J124" s="1">
        <f t="shared" si="9"/>
        <v>-70.426300000000026</v>
      </c>
      <c r="K124">
        <f t="shared" si="10"/>
        <v>44.659999999999968</v>
      </c>
      <c r="L124" s="1">
        <f t="shared" si="11"/>
        <v>8.4945386144539565</v>
      </c>
      <c r="M124">
        <v>400.83</v>
      </c>
    </row>
    <row r="125" spans="2:13">
      <c r="B125" t="s">
        <v>17</v>
      </c>
      <c r="D125">
        <v>297.70999999999998</v>
      </c>
      <c r="E125">
        <v>316.70999999999998</v>
      </c>
      <c r="F125">
        <v>331.2</v>
      </c>
      <c r="G125">
        <v>253.05</v>
      </c>
      <c r="H125" s="1">
        <f>(D125*LOOKUP(D125,{0,50,500},{0.37,0.3,0.18})+E125)*1.1</f>
        <v>446.62529999999998</v>
      </c>
      <c r="I125" s="1"/>
      <c r="J125" s="1">
        <f t="shared" si="9"/>
        <v>-115.42529999999999</v>
      </c>
      <c r="K125">
        <f t="shared" si="10"/>
        <v>44.659999999999968</v>
      </c>
      <c r="L125" s="1">
        <f t="shared" si="11"/>
        <v>-5.2464112421789375</v>
      </c>
      <c r="M125">
        <v>400.83</v>
      </c>
    </row>
    <row r="126" spans="2:13">
      <c r="B126" t="s">
        <v>17</v>
      </c>
      <c r="D126">
        <v>297.70999999999998</v>
      </c>
      <c r="E126">
        <v>316.70999999999998</v>
      </c>
      <c r="F126">
        <v>331.2</v>
      </c>
      <c r="G126">
        <v>253.05</v>
      </c>
      <c r="H126" s="1">
        <f>(D126*LOOKUP(D126,{0,50,500},{0.37,0.3,0.18})+E126)*1.1</f>
        <v>446.62529999999998</v>
      </c>
      <c r="I126" s="1"/>
      <c r="J126" s="1">
        <f t="shared" si="9"/>
        <v>-115.42529999999999</v>
      </c>
      <c r="K126">
        <f t="shared" si="10"/>
        <v>44.659999999999968</v>
      </c>
      <c r="L126" s="1">
        <f t="shared" si="11"/>
        <v>-5.2464112421789375</v>
      </c>
      <c r="M126">
        <v>400.83</v>
      </c>
    </row>
    <row r="127" spans="2:13">
      <c r="B127" t="s">
        <v>17</v>
      </c>
      <c r="D127">
        <v>297.70999999999998</v>
      </c>
      <c r="E127">
        <v>249.69</v>
      </c>
      <c r="F127">
        <v>344.2</v>
      </c>
      <c r="G127">
        <v>253.05</v>
      </c>
      <c r="H127" s="1">
        <f>(D127*LOOKUP(D127,{0,50,500},{0.37,0.3,0.18})+E127)*1.1</f>
        <v>372.9033</v>
      </c>
      <c r="I127" s="1"/>
      <c r="J127" s="1">
        <f t="shared" si="9"/>
        <v>-28.703300000000013</v>
      </c>
      <c r="K127">
        <f t="shared" si="10"/>
        <v>44.659999999999968</v>
      </c>
      <c r="L127" s="1">
        <f t="shared" si="11"/>
        <v>21.23512509122666</v>
      </c>
      <c r="M127">
        <v>400.83</v>
      </c>
    </row>
    <row r="128" spans="2:13">
      <c r="B128" t="s">
        <v>17</v>
      </c>
      <c r="D128">
        <v>297.70999999999998</v>
      </c>
      <c r="E128">
        <v>250.62</v>
      </c>
      <c r="F128">
        <v>311.8</v>
      </c>
      <c r="G128">
        <v>253.05</v>
      </c>
      <c r="H128" s="1">
        <f>(D128*LOOKUP(D128,{0,50,500},{0.37,0.3,0.18})+E128)*1.1</f>
        <v>373.92630000000003</v>
      </c>
      <c r="I128" s="1"/>
      <c r="J128" s="1">
        <f t="shared" si="9"/>
        <v>-62.126300000000015</v>
      </c>
      <c r="K128">
        <f t="shared" si="10"/>
        <v>44.659999999999968</v>
      </c>
      <c r="L128" s="1">
        <f t="shared" si="11"/>
        <v>11.029036799081467</v>
      </c>
      <c r="M128">
        <v>400.83</v>
      </c>
    </row>
    <row r="129" spans="2:13">
      <c r="B129" t="s">
        <v>17</v>
      </c>
      <c r="D129">
        <v>297.70999999999998</v>
      </c>
      <c r="E129">
        <v>250.62</v>
      </c>
      <c r="F129">
        <v>359.1</v>
      </c>
      <c r="G129">
        <v>253.05</v>
      </c>
      <c r="H129" s="1">
        <f>(D129*LOOKUP(D129,{0,50,500},{0.37,0.3,0.18})+E129)*1.1</f>
        <v>373.92630000000003</v>
      </c>
      <c r="I129" s="1"/>
      <c r="J129" s="1">
        <f t="shared" si="9"/>
        <v>-14.826300000000003</v>
      </c>
      <c r="K129">
        <f t="shared" si="10"/>
        <v>44.659999999999968</v>
      </c>
      <c r="L129" s="1">
        <f t="shared" si="11"/>
        <v>25.472622839187615</v>
      </c>
      <c r="M129">
        <v>400.83</v>
      </c>
    </row>
    <row r="130" spans="2:13">
      <c r="B130" t="s">
        <v>17</v>
      </c>
      <c r="D130">
        <v>297.70999999999998</v>
      </c>
      <c r="E130">
        <v>250.62</v>
      </c>
      <c r="F130">
        <v>303.5</v>
      </c>
      <c r="G130">
        <v>253.05</v>
      </c>
      <c r="H130" s="1">
        <f>(D130*LOOKUP(D130,{0,50,500},{0.37,0.3,0.18})+E130)*1.1</f>
        <v>373.92630000000003</v>
      </c>
      <c r="I130" s="1"/>
      <c r="J130" s="1">
        <f t="shared" ref="J130:J150" si="12">F130-H130</f>
        <v>-70.426300000000026</v>
      </c>
      <c r="K130">
        <f t="shared" ref="K130:K150" si="13">D130-G130</f>
        <v>44.659999999999968</v>
      </c>
      <c r="L130" s="1">
        <f t="shared" ref="L130:L150" si="14">(F130/1.1-E130)/D130*100</f>
        <v>8.4945386144539565</v>
      </c>
      <c r="M130">
        <v>400.83</v>
      </c>
    </row>
    <row r="131" spans="2:13">
      <c r="B131" t="s">
        <v>17</v>
      </c>
      <c r="D131">
        <v>297.70999999999998</v>
      </c>
      <c r="E131">
        <v>316.70999999999998</v>
      </c>
      <c r="F131">
        <v>339.5</v>
      </c>
      <c r="G131">
        <v>253.05</v>
      </c>
      <c r="H131" s="1">
        <f>(D131*LOOKUP(D131,{0,50,500},{0.37,0.3,0.18})+E131)*1.1</f>
        <v>446.62529999999998</v>
      </c>
      <c r="I131" s="1"/>
      <c r="J131" s="1">
        <f t="shared" si="12"/>
        <v>-107.12529999999998</v>
      </c>
      <c r="K131">
        <f t="shared" si="13"/>
        <v>44.659999999999968</v>
      </c>
      <c r="L131" s="1">
        <f t="shared" si="14"/>
        <v>-2.7119130575514272</v>
      </c>
      <c r="M131">
        <v>400.83</v>
      </c>
    </row>
    <row r="132" spans="2:13">
      <c r="B132" t="s">
        <v>17</v>
      </c>
      <c r="D132">
        <v>297.70999999999998</v>
      </c>
      <c r="E132">
        <v>237.94</v>
      </c>
      <c r="F132">
        <v>345.2</v>
      </c>
      <c r="G132">
        <v>253.05</v>
      </c>
      <c r="H132" s="1">
        <f>(D132*LOOKUP(D132,{0,50,500},{0.37,0.3,0.18})+E132)*1.1</f>
        <v>359.97829999999999</v>
      </c>
      <c r="I132" s="1"/>
      <c r="J132" s="1">
        <f t="shared" si="12"/>
        <v>-14.778300000000002</v>
      </c>
      <c r="K132">
        <f t="shared" si="13"/>
        <v>44.659999999999968</v>
      </c>
      <c r="L132" s="1">
        <f t="shared" si="14"/>
        <v>25.487280178086653</v>
      </c>
      <c r="M132">
        <v>400.83</v>
      </c>
    </row>
    <row r="133" spans="2:13">
      <c r="B133" t="s">
        <v>17</v>
      </c>
      <c r="D133">
        <v>297.70999999999998</v>
      </c>
      <c r="E133">
        <v>235.96</v>
      </c>
      <c r="F133">
        <v>343</v>
      </c>
      <c r="G133">
        <v>253.05</v>
      </c>
      <c r="H133" s="1">
        <f>(D133*LOOKUP(D133,{0,50,500},{0.37,0.3,0.18})+E133)*1.1</f>
        <v>357.80030000000005</v>
      </c>
      <c r="I133" s="1"/>
      <c r="J133" s="1">
        <f t="shared" si="12"/>
        <v>-14.80030000000005</v>
      </c>
      <c r="K133">
        <f t="shared" si="13"/>
        <v>44.659999999999968</v>
      </c>
      <c r="L133" s="1">
        <f t="shared" si="14"/>
        <v>25.48056223109127</v>
      </c>
      <c r="M133">
        <v>400.83</v>
      </c>
    </row>
    <row r="134" spans="2:13">
      <c r="B134" t="s">
        <v>17</v>
      </c>
      <c r="D134">
        <v>297.70999999999998</v>
      </c>
      <c r="E134">
        <v>316.70999999999998</v>
      </c>
      <c r="F134">
        <v>345.1</v>
      </c>
      <c r="G134">
        <v>253.05</v>
      </c>
      <c r="H134" s="1">
        <f>(D134*LOOKUP(D134,{0,50,500},{0.37,0.3,0.18})+E134)*1.1</f>
        <v>446.62529999999998</v>
      </c>
      <c r="I134" s="1"/>
      <c r="J134" s="1">
        <f t="shared" si="12"/>
        <v>-101.52529999999996</v>
      </c>
      <c r="K134">
        <f t="shared" si="13"/>
        <v>44.659999999999968</v>
      </c>
      <c r="L134" s="1">
        <f t="shared" si="14"/>
        <v>-1.0018901859955096</v>
      </c>
      <c r="M134">
        <v>400.83</v>
      </c>
    </row>
    <row r="135" spans="2:13">
      <c r="B135" t="s">
        <v>17</v>
      </c>
      <c r="D135">
        <v>297.70999999999998</v>
      </c>
      <c r="E135">
        <v>235.74</v>
      </c>
      <c r="F135">
        <v>342.8</v>
      </c>
      <c r="G135">
        <v>253.05</v>
      </c>
      <c r="H135" s="1">
        <f>(D135*LOOKUP(D135,{0,50,500},{0.37,0.3,0.18})+E135)*1.1</f>
        <v>357.55830000000003</v>
      </c>
      <c r="I135" s="1"/>
      <c r="J135" s="1">
        <f t="shared" si="12"/>
        <v>-14.75830000000002</v>
      </c>
      <c r="K135">
        <f t="shared" si="13"/>
        <v>44.659999999999968</v>
      </c>
      <c r="L135" s="1">
        <f t="shared" si="14"/>
        <v>25.493387402627931</v>
      </c>
      <c r="M135">
        <v>400.83</v>
      </c>
    </row>
    <row r="136" spans="2:13">
      <c r="B136" t="s">
        <v>17</v>
      </c>
      <c r="D136">
        <v>283.52999999999997</v>
      </c>
      <c r="E136">
        <v>243</v>
      </c>
      <c r="F136">
        <v>350.7</v>
      </c>
      <c r="G136">
        <v>253.05</v>
      </c>
      <c r="H136" s="1">
        <f>(D136*LOOKUP(D136,{0,50,500},{0.37,0.3,0.18})+E136)*1.1</f>
        <v>360.86489999999998</v>
      </c>
      <c r="I136" s="1"/>
      <c r="J136" s="1">
        <f t="shared" si="12"/>
        <v>-10.164899999999989</v>
      </c>
      <c r="K136">
        <f t="shared" si="13"/>
        <v>30.479999999999961</v>
      </c>
      <c r="L136" s="1">
        <f t="shared" si="14"/>
        <v>26.740797029655333</v>
      </c>
      <c r="M136">
        <v>400.83</v>
      </c>
    </row>
    <row r="137" spans="2:13">
      <c r="B137" t="s">
        <v>17</v>
      </c>
      <c r="D137">
        <v>297.70999999999998</v>
      </c>
      <c r="E137">
        <v>335.7</v>
      </c>
      <c r="F137">
        <v>353.5</v>
      </c>
      <c r="G137">
        <v>253.05</v>
      </c>
      <c r="H137" s="1">
        <f>(D137*LOOKUP(D137,{0,50,500},{0.37,0.3,0.18})+E137)*1.1</f>
        <v>467.51429999999999</v>
      </c>
      <c r="I137" s="1"/>
      <c r="J137" s="1">
        <f t="shared" si="12"/>
        <v>-114.01429999999999</v>
      </c>
      <c r="K137">
        <f t="shared" si="13"/>
        <v>44.659999999999968</v>
      </c>
      <c r="L137" s="1">
        <f t="shared" si="14"/>
        <v>-4.8155465507922717</v>
      </c>
      <c r="M137">
        <v>400.83</v>
      </c>
    </row>
    <row r="138" spans="2:13">
      <c r="B138" t="s">
        <v>17</v>
      </c>
      <c r="D138">
        <v>297.70999999999998</v>
      </c>
      <c r="E138">
        <v>335.7</v>
      </c>
      <c r="F138">
        <v>345.1</v>
      </c>
      <c r="G138">
        <v>253.05</v>
      </c>
      <c r="H138" s="1">
        <f>(D138*LOOKUP(D138,{0,50,500},{0.37,0.3,0.18})+E138)*1.1</f>
        <v>467.51429999999999</v>
      </c>
      <c r="I138" s="1"/>
      <c r="J138" s="1">
        <f t="shared" si="12"/>
        <v>-122.41429999999997</v>
      </c>
      <c r="K138">
        <f t="shared" si="13"/>
        <v>44.659999999999968</v>
      </c>
      <c r="L138" s="1">
        <f t="shared" si="14"/>
        <v>-7.3805808581261099</v>
      </c>
      <c r="M138">
        <v>400.83</v>
      </c>
    </row>
    <row r="139" spans="2:13">
      <c r="B139" t="s">
        <v>17</v>
      </c>
      <c r="D139">
        <v>297.70999999999998</v>
      </c>
      <c r="E139">
        <v>235.96</v>
      </c>
      <c r="F139">
        <v>343</v>
      </c>
      <c r="G139">
        <v>253.05</v>
      </c>
      <c r="H139" s="1">
        <f>(D139*LOOKUP(D139,{0,50,500},{0.37,0.3,0.18})+E139)*1.1</f>
        <v>357.80030000000005</v>
      </c>
      <c r="I139" s="1"/>
      <c r="J139" s="1">
        <f t="shared" si="12"/>
        <v>-14.80030000000005</v>
      </c>
      <c r="K139">
        <f t="shared" si="13"/>
        <v>44.659999999999968</v>
      </c>
      <c r="L139" s="1">
        <f t="shared" si="14"/>
        <v>25.48056223109127</v>
      </c>
      <c r="M139">
        <v>400.83</v>
      </c>
    </row>
    <row r="140" spans="2:13">
      <c r="B140" t="s">
        <v>17</v>
      </c>
      <c r="D140">
        <v>297.70999999999998</v>
      </c>
      <c r="E140">
        <v>297.70999999999998</v>
      </c>
      <c r="F140">
        <v>354.9</v>
      </c>
      <c r="G140">
        <v>253.05</v>
      </c>
      <c r="H140" s="1">
        <f>(D140*LOOKUP(D140,{0,50,500},{0.37,0.3,0.18})+E140)*1.1</f>
        <v>425.7253</v>
      </c>
      <c r="I140" s="1"/>
      <c r="J140" s="1">
        <f t="shared" si="12"/>
        <v>-70.825300000000027</v>
      </c>
      <c r="K140">
        <f t="shared" si="13"/>
        <v>44.659999999999968</v>
      </c>
      <c r="L140" s="1">
        <f t="shared" si="14"/>
        <v>8.3726994848555947</v>
      </c>
      <c r="M140">
        <v>400.83</v>
      </c>
    </row>
    <row r="141" spans="2:13">
      <c r="B141" t="s">
        <v>17</v>
      </c>
      <c r="D141">
        <v>297.70999999999998</v>
      </c>
      <c r="E141">
        <v>336</v>
      </c>
      <c r="F141">
        <v>400.8</v>
      </c>
      <c r="G141">
        <v>253.05</v>
      </c>
      <c r="H141" s="1">
        <f>(D141*LOOKUP(D141,{0,50,500},{0.37,0.3,0.18})+E141)*1.1</f>
        <v>467.84430000000003</v>
      </c>
      <c r="I141" s="1"/>
      <c r="J141" s="1">
        <f t="shared" si="12"/>
        <v>-67.044300000000021</v>
      </c>
      <c r="K141">
        <f t="shared" si="13"/>
        <v>44.659999999999968</v>
      </c>
      <c r="L141" s="1">
        <f t="shared" si="14"/>
        <v>9.5272702843828956</v>
      </c>
      <c r="M141">
        <v>400.83</v>
      </c>
    </row>
    <row r="142" spans="2:13">
      <c r="B142" t="s">
        <v>17</v>
      </c>
      <c r="D142">
        <v>297.70999999999998</v>
      </c>
      <c r="E142">
        <v>232.39</v>
      </c>
      <c r="F142">
        <v>325.2</v>
      </c>
      <c r="G142">
        <v>253.05</v>
      </c>
      <c r="H142" s="1">
        <f>(D142*LOOKUP(D142,{0,50,500},{0.37,0.3,0.18})+E142)*1.1</f>
        <v>353.87330000000003</v>
      </c>
      <c r="I142" s="1"/>
      <c r="J142" s="1">
        <f t="shared" si="12"/>
        <v>-28.67330000000004</v>
      </c>
      <c r="K142">
        <f t="shared" si="13"/>
        <v>44.659999999999968</v>
      </c>
      <c r="L142" s="1">
        <f t="shared" si="14"/>
        <v>21.244285928038575</v>
      </c>
      <c r="M142">
        <v>400.83</v>
      </c>
    </row>
    <row r="143" spans="2:13">
      <c r="B143" t="s">
        <v>17</v>
      </c>
      <c r="D143">
        <v>297.70999999999998</v>
      </c>
      <c r="E143">
        <v>297.70999999999998</v>
      </c>
      <c r="F143">
        <v>354.9</v>
      </c>
      <c r="G143">
        <v>253.05</v>
      </c>
      <c r="H143" s="1">
        <f>(D143*LOOKUP(D143,{0,50,500},{0.37,0.3,0.18})+E143)*1.1</f>
        <v>425.7253</v>
      </c>
      <c r="I143" s="1"/>
      <c r="J143" s="1">
        <f t="shared" si="12"/>
        <v>-70.825300000000027</v>
      </c>
      <c r="K143">
        <f t="shared" si="13"/>
        <v>44.659999999999968</v>
      </c>
      <c r="L143" s="1">
        <f t="shared" si="14"/>
        <v>8.3726994848555947</v>
      </c>
      <c r="M143">
        <v>400.83</v>
      </c>
    </row>
    <row r="144" spans="2:13">
      <c r="B144" t="s">
        <v>17</v>
      </c>
      <c r="D144">
        <v>297.70999999999998</v>
      </c>
      <c r="E144">
        <v>232.39</v>
      </c>
      <c r="F144">
        <v>339.1</v>
      </c>
      <c r="G144">
        <v>253.05</v>
      </c>
      <c r="H144" s="1">
        <f>(D144*LOOKUP(D144,{0,50,500},{0.37,0.3,0.18})+E144)*1.1</f>
        <v>353.87330000000003</v>
      </c>
      <c r="I144" s="1"/>
      <c r="J144" s="1">
        <f t="shared" si="12"/>
        <v>-14.773300000000006</v>
      </c>
      <c r="K144">
        <f t="shared" si="13"/>
        <v>44.659999999999968</v>
      </c>
      <c r="L144" s="1">
        <f t="shared" si="14"/>
        <v>25.488806984221984</v>
      </c>
      <c r="M144">
        <v>400.83</v>
      </c>
    </row>
    <row r="145" spans="2:13">
      <c r="B145" t="s">
        <v>17</v>
      </c>
      <c r="D145">
        <v>283.52999999999997</v>
      </c>
      <c r="E145">
        <v>243</v>
      </c>
      <c r="F145">
        <v>303.39999999999998</v>
      </c>
      <c r="G145">
        <v>253.05</v>
      </c>
      <c r="H145" s="1">
        <f>(D145*LOOKUP(D145,{0,50,500},{0.37,0.3,0.18})+E145)*1.1</f>
        <v>360.86489999999998</v>
      </c>
      <c r="I145" s="1"/>
      <c r="J145" s="1">
        <f t="shared" si="12"/>
        <v>-57.4649</v>
      </c>
      <c r="K145">
        <f t="shared" si="13"/>
        <v>30.479999999999961</v>
      </c>
      <c r="L145" s="1">
        <f t="shared" si="14"/>
        <v>11.574853390534249</v>
      </c>
      <c r="M145">
        <v>400.83</v>
      </c>
    </row>
    <row r="146" spans="2:13">
      <c r="B146" t="s">
        <v>17</v>
      </c>
      <c r="D146">
        <v>297.70999999999998</v>
      </c>
      <c r="E146">
        <v>233.85</v>
      </c>
      <c r="F146">
        <v>293.39999999999998</v>
      </c>
      <c r="G146">
        <v>253.05</v>
      </c>
      <c r="H146" s="1">
        <f>(D146*LOOKUP(D146,{0,50,500},{0.37,0.3,0.18})+E146)*1.1</f>
        <v>355.47930000000002</v>
      </c>
      <c r="I146" s="1"/>
      <c r="J146" s="1">
        <f t="shared" si="12"/>
        <v>-62.079300000000046</v>
      </c>
      <c r="K146">
        <f t="shared" si="13"/>
        <v>44.659999999999968</v>
      </c>
      <c r="L146" s="1">
        <f t="shared" si="14"/>
        <v>11.043388776753451</v>
      </c>
      <c r="M146">
        <v>400.83</v>
      </c>
    </row>
    <row r="147" spans="2:13">
      <c r="B147" t="s">
        <v>17</v>
      </c>
      <c r="D147">
        <v>283.52999999999997</v>
      </c>
      <c r="E147">
        <v>273.2</v>
      </c>
      <c r="F147">
        <v>314.39999999999998</v>
      </c>
      <c r="G147">
        <v>253.05</v>
      </c>
      <c r="H147" s="1">
        <f>(D147*LOOKUP(D147,{0,50,500},{0.37,0.3,0.18})+E147)*1.1</f>
        <v>394.0849</v>
      </c>
      <c r="I147" s="1"/>
      <c r="J147" s="1">
        <f t="shared" si="12"/>
        <v>-79.684900000000027</v>
      </c>
      <c r="K147">
        <f t="shared" si="13"/>
        <v>30.479999999999961</v>
      </c>
      <c r="L147" s="1">
        <f t="shared" si="14"/>
        <v>4.4503868437843508</v>
      </c>
      <c r="M147">
        <v>400.83</v>
      </c>
    </row>
    <row r="148" spans="2:13">
      <c r="B148" t="s">
        <v>17</v>
      </c>
      <c r="D148">
        <v>297.70999999999998</v>
      </c>
      <c r="E148">
        <v>249.69</v>
      </c>
      <c r="F148">
        <v>358.1</v>
      </c>
      <c r="G148">
        <v>253.05</v>
      </c>
      <c r="H148" s="1">
        <f>(D148*LOOKUP(D148,{0,50,500},{0.37,0.3,0.18})+E148)*1.1</f>
        <v>372.9033</v>
      </c>
      <c r="I148" s="1"/>
      <c r="J148" s="1">
        <f t="shared" si="12"/>
        <v>-14.803299999999979</v>
      </c>
      <c r="K148">
        <f t="shared" si="13"/>
        <v>44.659999999999968</v>
      </c>
      <c r="L148" s="1">
        <f t="shared" si="14"/>
        <v>25.479646147410083</v>
      </c>
      <c r="M148">
        <v>400.83</v>
      </c>
    </row>
    <row r="149" spans="2:13">
      <c r="B149" t="s">
        <v>17</v>
      </c>
      <c r="D149">
        <v>283.52999999999997</v>
      </c>
      <c r="E149">
        <v>243</v>
      </c>
      <c r="F149">
        <v>284</v>
      </c>
      <c r="G149">
        <v>253.05</v>
      </c>
      <c r="H149" s="1">
        <f>(D149*LOOKUP(D149,{0,50,500},{0.37,0.3,0.18})+E149)*1.1</f>
        <v>360.86489999999998</v>
      </c>
      <c r="I149" s="1"/>
      <c r="J149" s="1">
        <f t="shared" si="12"/>
        <v>-76.864899999999977</v>
      </c>
      <c r="K149">
        <f t="shared" si="13"/>
        <v>30.479999999999961</v>
      </c>
      <c r="L149" s="1">
        <f t="shared" si="14"/>
        <v>5.3545720670892631</v>
      </c>
      <c r="M149">
        <v>400.83</v>
      </c>
    </row>
    <row r="150" spans="2:13">
      <c r="B150" t="s">
        <v>17</v>
      </c>
      <c r="D150">
        <v>388.8</v>
      </c>
      <c r="E150">
        <v>302.31</v>
      </c>
      <c r="F150">
        <v>335.4</v>
      </c>
      <c r="G150">
        <v>253.05</v>
      </c>
      <c r="H150">
        <f>(D150*LOOKUP(D150,{0,50,500},{0.37,0.3,0.18})+E150)*1.1</f>
        <v>460.84500000000003</v>
      </c>
      <c r="J150" s="1">
        <f t="shared" si="12"/>
        <v>-125.44500000000005</v>
      </c>
      <c r="K150">
        <f t="shared" si="13"/>
        <v>135.75</v>
      </c>
      <c r="L150" s="1">
        <f t="shared" si="14"/>
        <v>0.66849046015711833</v>
      </c>
      <c r="M150">
        <v>400.83</v>
      </c>
    </row>
    <row r="151" spans="2:13" hidden="1">
      <c r="B151" t="s">
        <v>17</v>
      </c>
      <c r="D151">
        <v>253.05</v>
      </c>
      <c r="E151">
        <v>288.39999999999998</v>
      </c>
      <c r="F151">
        <v>400.5</v>
      </c>
      <c r="G151">
        <v>253.05</v>
      </c>
      <c r="H151">
        <f>(D151*LOOKUP(D151,{0,50,500},{0.37,0.3,0.18})+E151)*1.1</f>
        <v>400.74650000000003</v>
      </c>
      <c r="J151">
        <f t="shared" ref="J151" si="15">F151-H151</f>
        <v>-0.24650000000002592</v>
      </c>
      <c r="K151">
        <f t="shared" ref="K151" si="16">D151-G151</f>
        <v>0</v>
      </c>
      <c r="L151">
        <f t="shared" ref="L151" si="17">(F151/1.1-E151)/D151*100</f>
        <v>29.911444019327831</v>
      </c>
    </row>
  </sheetData>
  <autoFilter ref="A1:R151">
    <filterColumn colId="8"/>
    <filterColumn colId="10">
      <filters>
        <filter val="135,75"/>
        <filter val="168,67"/>
        <filter val="17,09"/>
        <filter val="30,48"/>
        <filter val="30,68"/>
        <filter val="44,66"/>
        <filter val="44,95"/>
      </filters>
    </filterColumn>
    <filterColumn colId="12"/>
  </autoFilter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формулы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Nikolai Okunev</cp:lastModifiedBy>
  <cp:lastPrinted>2016-08-29T18:21:47Z</cp:lastPrinted>
  <dcterms:created xsi:type="dcterms:W3CDTF">2017-03-05T04:46:34Z</dcterms:created>
  <dcterms:modified xsi:type="dcterms:W3CDTF">2017-03-05T07:10:47Z</dcterms:modified>
</cp:coreProperties>
</file>