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360" windowHeight="7755"/>
  </bookViews>
  <sheets>
    <sheet name="Лист1" sheetId="2" r:id="rId1"/>
  </sheets>
  <definedNames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Лист1!$F$6</definedName>
    <definedName name="solver_lhs10" localSheetId="0" hidden="1">Лист1!$F$6</definedName>
    <definedName name="solver_lhs100" localSheetId="0" hidden="1">Лист1!$F$6</definedName>
    <definedName name="solver_lhs11" localSheetId="0" hidden="1">Лист1!$F$6</definedName>
    <definedName name="solver_lhs12" localSheetId="0" hidden="1">Лист1!$F$6</definedName>
    <definedName name="solver_lhs13" localSheetId="0" hidden="1">Лист1!$F$6</definedName>
    <definedName name="solver_lhs14" localSheetId="0" hidden="1">Лист1!$F$6</definedName>
    <definedName name="solver_lhs15" localSheetId="0" hidden="1">Лист1!$F$6</definedName>
    <definedName name="solver_lhs16" localSheetId="0" hidden="1">Лист1!$F$6</definedName>
    <definedName name="solver_lhs17" localSheetId="0" hidden="1">Лист1!$F$6</definedName>
    <definedName name="solver_lhs18" localSheetId="0" hidden="1">Лист1!$F$6</definedName>
    <definedName name="solver_lhs19" localSheetId="0" hidden="1">Лист1!$F$6</definedName>
    <definedName name="solver_lhs2" localSheetId="0" hidden="1">Лист1!$G$7</definedName>
    <definedName name="solver_lhs20" localSheetId="0" hidden="1">Лист1!$F$6</definedName>
    <definedName name="solver_lhs21" localSheetId="0" hidden="1">Лист1!$F$6</definedName>
    <definedName name="solver_lhs22" localSheetId="0" hidden="1">Лист1!$F$6</definedName>
    <definedName name="solver_lhs23" localSheetId="0" hidden="1">Лист1!$F$6</definedName>
    <definedName name="solver_lhs24" localSheetId="0" hidden="1">Лист1!$F$6</definedName>
    <definedName name="solver_lhs25" localSheetId="0" hidden="1">Лист1!$F$6</definedName>
    <definedName name="solver_lhs26" localSheetId="0" hidden="1">Лист1!$F$6</definedName>
    <definedName name="solver_lhs27" localSheetId="0" hidden="1">Лист1!$F$6</definedName>
    <definedName name="solver_lhs28" localSheetId="0" hidden="1">Лист1!$F$6</definedName>
    <definedName name="solver_lhs29" localSheetId="0" hidden="1">Лист1!$F$6</definedName>
    <definedName name="solver_lhs3" localSheetId="0" hidden="1">Лист1!$F$6</definedName>
    <definedName name="solver_lhs30" localSheetId="0" hidden="1">Лист1!$F$6</definedName>
    <definedName name="solver_lhs31" localSheetId="0" hidden="1">Лист1!$F$6</definedName>
    <definedName name="solver_lhs32" localSheetId="0" hidden="1">Лист1!$F$6</definedName>
    <definedName name="solver_lhs33" localSheetId="0" hidden="1">Лист1!$F$6</definedName>
    <definedName name="solver_lhs34" localSheetId="0" hidden="1">Лист1!$F$6</definedName>
    <definedName name="solver_lhs35" localSheetId="0" hidden="1">Лист1!$F$6</definedName>
    <definedName name="solver_lhs36" localSheetId="0" hidden="1">Лист1!$F$6</definedName>
    <definedName name="solver_lhs37" localSheetId="0" hidden="1">Лист1!$F$6</definedName>
    <definedName name="solver_lhs38" localSheetId="0" hidden="1">Лист1!$F$6</definedName>
    <definedName name="solver_lhs39" localSheetId="0" hidden="1">Лист1!$F$6</definedName>
    <definedName name="solver_lhs4" localSheetId="0" hidden="1">Лист1!$G$7</definedName>
    <definedName name="solver_lhs40" localSheetId="0" hidden="1">Лист1!$F$6</definedName>
    <definedName name="solver_lhs41" localSheetId="0" hidden="1">Лист1!$F$6</definedName>
    <definedName name="solver_lhs42" localSheetId="0" hidden="1">Лист1!$F$6</definedName>
    <definedName name="solver_lhs43" localSheetId="0" hidden="1">Лист1!$F$6</definedName>
    <definedName name="solver_lhs44" localSheetId="0" hidden="1">Лист1!$F$6</definedName>
    <definedName name="solver_lhs45" localSheetId="0" hidden="1">Лист1!$F$6</definedName>
    <definedName name="solver_lhs46" localSheetId="0" hidden="1">Лист1!$F$6</definedName>
    <definedName name="solver_lhs47" localSheetId="0" hidden="1">Лист1!$F$6</definedName>
    <definedName name="solver_lhs48" localSheetId="0" hidden="1">Лист1!$F$6</definedName>
    <definedName name="solver_lhs49" localSheetId="0" hidden="1">Лист1!$F$6</definedName>
    <definedName name="solver_lhs5" localSheetId="0" hidden="1">Лист1!$F$6</definedName>
    <definedName name="solver_lhs50" localSheetId="0" hidden="1">Лист1!$F$6</definedName>
    <definedName name="solver_lhs51" localSheetId="0" hidden="1">Лист1!$F$6</definedName>
    <definedName name="solver_lhs52" localSheetId="0" hidden="1">Лист1!$F$6</definedName>
    <definedName name="solver_lhs53" localSheetId="0" hidden="1">Лист1!$F$6</definedName>
    <definedName name="solver_lhs54" localSheetId="0" hidden="1">Лист1!$F$6</definedName>
    <definedName name="solver_lhs55" localSheetId="0" hidden="1">Лист1!$F$6</definedName>
    <definedName name="solver_lhs56" localSheetId="0" hidden="1">Лист1!$F$6</definedName>
    <definedName name="solver_lhs57" localSheetId="0" hidden="1">Лист1!$F$6</definedName>
    <definedName name="solver_lhs58" localSheetId="0" hidden="1">Лист1!$F$6</definedName>
    <definedName name="solver_lhs59" localSheetId="0" hidden="1">Лист1!$F$6</definedName>
    <definedName name="solver_lhs6" localSheetId="0" hidden="1">Лист1!$G$7</definedName>
    <definedName name="solver_lhs60" localSheetId="0" hidden="1">Лист1!$F$6</definedName>
    <definedName name="solver_lhs61" localSheetId="0" hidden="1">Лист1!$F$6</definedName>
    <definedName name="solver_lhs62" localSheetId="0" hidden="1">Лист1!$F$6</definedName>
    <definedName name="solver_lhs63" localSheetId="0" hidden="1">Лист1!$F$6</definedName>
    <definedName name="solver_lhs64" localSheetId="0" hidden="1">Лист1!$F$6</definedName>
    <definedName name="solver_lhs65" localSheetId="0" hidden="1">Лист1!$F$6</definedName>
    <definedName name="solver_lhs66" localSheetId="0" hidden="1">Лист1!$F$6</definedName>
    <definedName name="solver_lhs67" localSheetId="0" hidden="1">Лист1!$F$6</definedName>
    <definedName name="solver_lhs68" localSheetId="0" hidden="1">Лист1!$F$6</definedName>
    <definedName name="solver_lhs69" localSheetId="0" hidden="1">Лист1!$F$6</definedName>
    <definedName name="solver_lhs7" localSheetId="0" hidden="1">Лист1!$G$7</definedName>
    <definedName name="solver_lhs70" localSheetId="0" hidden="1">Лист1!$F$6</definedName>
    <definedName name="solver_lhs71" localSheetId="0" hidden="1">Лист1!$F$6</definedName>
    <definedName name="solver_lhs72" localSheetId="0" hidden="1">Лист1!$F$6</definedName>
    <definedName name="solver_lhs73" localSheetId="0" hidden="1">Лист1!$F$6</definedName>
    <definedName name="solver_lhs74" localSheetId="0" hidden="1">Лист1!$F$6</definedName>
    <definedName name="solver_lhs75" localSheetId="0" hidden="1">Лист1!$F$6</definedName>
    <definedName name="solver_lhs76" localSheetId="0" hidden="1">Лист1!$F$6</definedName>
    <definedName name="solver_lhs77" localSheetId="0" hidden="1">Лист1!$F$6</definedName>
    <definedName name="solver_lhs78" localSheetId="0" hidden="1">Лист1!$F$6</definedName>
    <definedName name="solver_lhs79" localSheetId="0" hidden="1">Лист1!$F$6</definedName>
    <definedName name="solver_lhs8" localSheetId="0" hidden="1">Лист1!$G$7</definedName>
    <definedName name="solver_lhs80" localSheetId="0" hidden="1">Лист1!$F$6</definedName>
    <definedName name="solver_lhs81" localSheetId="0" hidden="1">Лист1!$F$6</definedName>
    <definedName name="solver_lhs82" localSheetId="0" hidden="1">Лист1!$F$6</definedName>
    <definedName name="solver_lhs83" localSheetId="0" hidden="1">Лист1!$F$6</definedName>
    <definedName name="solver_lhs84" localSheetId="0" hidden="1">Лист1!$F$6</definedName>
    <definedName name="solver_lhs85" localSheetId="0" hidden="1">Лист1!$F$6</definedName>
    <definedName name="solver_lhs86" localSheetId="0" hidden="1">Лист1!$F$6</definedName>
    <definedName name="solver_lhs87" localSheetId="0" hidden="1">Лист1!$F$6</definedName>
    <definedName name="solver_lhs88" localSheetId="0" hidden="1">Лист1!$F$6</definedName>
    <definedName name="solver_lhs89" localSheetId="0" hidden="1">Лист1!$F$6</definedName>
    <definedName name="solver_lhs9" localSheetId="0" hidden="1">Лист1!$F$6</definedName>
    <definedName name="solver_lhs90" localSheetId="0" hidden="1">Лист1!$F$6</definedName>
    <definedName name="solver_lhs91" localSheetId="0" hidden="1">Лист1!$F$6</definedName>
    <definedName name="solver_lhs92" localSheetId="0" hidden="1">Лист1!$F$6</definedName>
    <definedName name="solver_lhs93" localSheetId="0" hidden="1">Лист1!$F$6</definedName>
    <definedName name="solver_lhs94" localSheetId="0" hidden="1">Лист1!$F$6</definedName>
    <definedName name="solver_lhs95" localSheetId="0" hidden="1">Лист1!$F$6</definedName>
    <definedName name="solver_lhs96" localSheetId="0" hidden="1">Лист1!$F$6</definedName>
    <definedName name="solver_lhs97" localSheetId="0" hidden="1">Лист1!$F$6</definedName>
    <definedName name="solver_lhs98" localSheetId="0" hidden="1">Лист1!$F$6</definedName>
    <definedName name="solver_lhs99" localSheetId="0" hidden="1">Лист1!$F$6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10" localSheetId="0" hidden="1">1</definedName>
    <definedName name="solver_rel100" localSheetId="0" hidden="1">1</definedName>
    <definedName name="solver_rel11" localSheetId="0" hidden="1">1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1</definedName>
    <definedName name="solver_rel18" localSheetId="0" hidden="1">1</definedName>
    <definedName name="solver_rel19" localSheetId="0" hidden="1">1</definedName>
    <definedName name="solver_rel2" localSheetId="0" hidden="1">1</definedName>
    <definedName name="solver_rel20" localSheetId="0" hidden="1">1</definedName>
    <definedName name="solver_rel21" localSheetId="0" hidden="1">1</definedName>
    <definedName name="solver_rel22" localSheetId="0" hidden="1">1</definedName>
    <definedName name="solver_rel23" localSheetId="0" hidden="1">1</definedName>
    <definedName name="solver_rel24" localSheetId="0" hidden="1">1</definedName>
    <definedName name="solver_rel25" localSheetId="0" hidden="1">1</definedName>
    <definedName name="solver_rel26" localSheetId="0" hidden="1">1</definedName>
    <definedName name="solver_rel27" localSheetId="0" hidden="1">1</definedName>
    <definedName name="solver_rel28" localSheetId="0" hidden="1">1</definedName>
    <definedName name="solver_rel29" localSheetId="0" hidden="1">1</definedName>
    <definedName name="solver_rel3" localSheetId="0" hidden="1">1</definedName>
    <definedName name="solver_rel30" localSheetId="0" hidden="1">1</definedName>
    <definedName name="solver_rel31" localSheetId="0" hidden="1">1</definedName>
    <definedName name="solver_rel32" localSheetId="0" hidden="1">1</definedName>
    <definedName name="solver_rel33" localSheetId="0" hidden="1">1</definedName>
    <definedName name="solver_rel34" localSheetId="0" hidden="1">1</definedName>
    <definedName name="solver_rel35" localSheetId="0" hidden="1">1</definedName>
    <definedName name="solver_rel36" localSheetId="0" hidden="1">1</definedName>
    <definedName name="solver_rel37" localSheetId="0" hidden="1">1</definedName>
    <definedName name="solver_rel38" localSheetId="0" hidden="1">1</definedName>
    <definedName name="solver_rel39" localSheetId="0" hidden="1">1</definedName>
    <definedName name="solver_rel4" localSheetId="0" hidden="1">1</definedName>
    <definedName name="solver_rel40" localSheetId="0" hidden="1">1</definedName>
    <definedName name="solver_rel41" localSheetId="0" hidden="1">1</definedName>
    <definedName name="solver_rel42" localSheetId="0" hidden="1">1</definedName>
    <definedName name="solver_rel43" localSheetId="0" hidden="1">1</definedName>
    <definedName name="solver_rel44" localSheetId="0" hidden="1">1</definedName>
    <definedName name="solver_rel45" localSheetId="0" hidden="1">1</definedName>
    <definedName name="solver_rel46" localSheetId="0" hidden="1">1</definedName>
    <definedName name="solver_rel47" localSheetId="0" hidden="1">1</definedName>
    <definedName name="solver_rel48" localSheetId="0" hidden="1">1</definedName>
    <definedName name="solver_rel49" localSheetId="0" hidden="1">1</definedName>
    <definedName name="solver_rel5" localSheetId="0" hidden="1">1</definedName>
    <definedName name="solver_rel50" localSheetId="0" hidden="1">1</definedName>
    <definedName name="solver_rel51" localSheetId="0" hidden="1">1</definedName>
    <definedName name="solver_rel52" localSheetId="0" hidden="1">1</definedName>
    <definedName name="solver_rel53" localSheetId="0" hidden="1">1</definedName>
    <definedName name="solver_rel54" localSheetId="0" hidden="1">1</definedName>
    <definedName name="solver_rel55" localSheetId="0" hidden="1">1</definedName>
    <definedName name="solver_rel56" localSheetId="0" hidden="1">1</definedName>
    <definedName name="solver_rel57" localSheetId="0" hidden="1">1</definedName>
    <definedName name="solver_rel58" localSheetId="0" hidden="1">1</definedName>
    <definedName name="solver_rel59" localSheetId="0" hidden="1">1</definedName>
    <definedName name="solver_rel6" localSheetId="0" hidden="1">1</definedName>
    <definedName name="solver_rel60" localSheetId="0" hidden="1">1</definedName>
    <definedName name="solver_rel61" localSheetId="0" hidden="1">1</definedName>
    <definedName name="solver_rel62" localSheetId="0" hidden="1">1</definedName>
    <definedName name="solver_rel63" localSheetId="0" hidden="1">1</definedName>
    <definedName name="solver_rel64" localSheetId="0" hidden="1">1</definedName>
    <definedName name="solver_rel65" localSheetId="0" hidden="1">1</definedName>
    <definedName name="solver_rel66" localSheetId="0" hidden="1">1</definedName>
    <definedName name="solver_rel67" localSheetId="0" hidden="1">1</definedName>
    <definedName name="solver_rel68" localSheetId="0" hidden="1">1</definedName>
    <definedName name="solver_rel69" localSheetId="0" hidden="1">1</definedName>
    <definedName name="solver_rel7" localSheetId="0" hidden="1">1</definedName>
    <definedName name="solver_rel70" localSheetId="0" hidden="1">1</definedName>
    <definedName name="solver_rel71" localSheetId="0" hidden="1">1</definedName>
    <definedName name="solver_rel72" localSheetId="0" hidden="1">1</definedName>
    <definedName name="solver_rel73" localSheetId="0" hidden="1">1</definedName>
    <definedName name="solver_rel74" localSheetId="0" hidden="1">1</definedName>
    <definedName name="solver_rel75" localSheetId="0" hidden="1">1</definedName>
    <definedName name="solver_rel76" localSheetId="0" hidden="1">1</definedName>
    <definedName name="solver_rel77" localSheetId="0" hidden="1">1</definedName>
    <definedName name="solver_rel78" localSheetId="0" hidden="1">1</definedName>
    <definedName name="solver_rel79" localSheetId="0" hidden="1">1</definedName>
    <definedName name="solver_rel8" localSheetId="0" hidden="1">1</definedName>
    <definedName name="solver_rel80" localSheetId="0" hidden="1">1</definedName>
    <definedName name="solver_rel81" localSheetId="0" hidden="1">1</definedName>
    <definedName name="solver_rel82" localSheetId="0" hidden="1">1</definedName>
    <definedName name="solver_rel83" localSheetId="0" hidden="1">1</definedName>
    <definedName name="solver_rel84" localSheetId="0" hidden="1">1</definedName>
    <definedName name="solver_rel85" localSheetId="0" hidden="1">1</definedName>
    <definedName name="solver_rel86" localSheetId="0" hidden="1">1</definedName>
    <definedName name="solver_rel87" localSheetId="0" hidden="1">1</definedName>
    <definedName name="solver_rel88" localSheetId="0" hidden="1">1</definedName>
    <definedName name="solver_rel89" localSheetId="0" hidden="1">1</definedName>
    <definedName name="solver_rel9" localSheetId="0" hidden="1">1</definedName>
    <definedName name="solver_rel90" localSheetId="0" hidden="1">1</definedName>
    <definedName name="solver_rel91" localSheetId="0" hidden="1">1</definedName>
    <definedName name="solver_rel92" localSheetId="0" hidden="1">1</definedName>
    <definedName name="solver_rel93" localSheetId="0" hidden="1">1</definedName>
    <definedName name="solver_rel94" localSheetId="0" hidden="1">1</definedName>
    <definedName name="solver_rel95" localSheetId="0" hidden="1">1</definedName>
    <definedName name="solver_rel96" localSheetId="0" hidden="1">1</definedName>
    <definedName name="solver_rel97" localSheetId="0" hidden="1">1</definedName>
    <definedName name="solver_rel98" localSheetId="0" hidden="1">1</definedName>
    <definedName name="solver_rel99" localSheetId="0" hidden="1">1</definedName>
    <definedName name="solver_rhs1" localSheetId="0" hidden="1">Лист1!$F$3</definedName>
    <definedName name="solver_rhs10" localSheetId="0" hidden="1">Лист1!$F$3</definedName>
    <definedName name="solver_rhs100" localSheetId="0" hidden="1">Лист1!$F$3</definedName>
    <definedName name="solver_rhs11" localSheetId="0" hidden="1">Лист1!$F$3</definedName>
    <definedName name="solver_rhs12" localSheetId="0" hidden="1">Лист1!$F$3</definedName>
    <definedName name="solver_rhs13" localSheetId="0" hidden="1">Лист1!$F$3</definedName>
    <definedName name="solver_rhs14" localSheetId="0" hidden="1">Лист1!$F$3</definedName>
    <definedName name="solver_rhs15" localSheetId="0" hidden="1">Лист1!$F$3</definedName>
    <definedName name="solver_rhs16" localSheetId="0" hidden="1">Лист1!$F$3</definedName>
    <definedName name="solver_rhs17" localSheetId="0" hidden="1">Лист1!$F$3</definedName>
    <definedName name="solver_rhs18" localSheetId="0" hidden="1">Лист1!$F$3</definedName>
    <definedName name="solver_rhs19" localSheetId="0" hidden="1">Лист1!$F$3</definedName>
    <definedName name="solver_rhs2" localSheetId="0" hidden="1">Лист1!$G$6</definedName>
    <definedName name="solver_rhs20" localSheetId="0" hidden="1">Лист1!$F$3</definedName>
    <definedName name="solver_rhs21" localSheetId="0" hidden="1">Лист1!$F$3</definedName>
    <definedName name="solver_rhs22" localSheetId="0" hidden="1">Лист1!$F$3</definedName>
    <definedName name="solver_rhs23" localSheetId="0" hidden="1">Лист1!$F$3</definedName>
    <definedName name="solver_rhs24" localSheetId="0" hidden="1">Лист1!$F$3</definedName>
    <definedName name="solver_rhs25" localSheetId="0" hidden="1">Лист1!$F$3</definedName>
    <definedName name="solver_rhs26" localSheetId="0" hidden="1">Лист1!$F$3</definedName>
    <definedName name="solver_rhs27" localSheetId="0" hidden="1">Лист1!$F$3</definedName>
    <definedName name="solver_rhs28" localSheetId="0" hidden="1">Лист1!$F$3</definedName>
    <definedName name="solver_rhs29" localSheetId="0" hidden="1">Лист1!$F$3</definedName>
    <definedName name="solver_rhs3" localSheetId="0" hidden="1">Лист1!$F$3</definedName>
    <definedName name="solver_rhs30" localSheetId="0" hidden="1">Лист1!$F$3</definedName>
    <definedName name="solver_rhs31" localSheetId="0" hidden="1">Лист1!$F$3</definedName>
    <definedName name="solver_rhs32" localSheetId="0" hidden="1">Лист1!$F$3</definedName>
    <definedName name="solver_rhs33" localSheetId="0" hidden="1">Лист1!$F$3</definedName>
    <definedName name="solver_rhs34" localSheetId="0" hidden="1">Лист1!$F$3</definedName>
    <definedName name="solver_rhs35" localSheetId="0" hidden="1">Лист1!$F$3</definedName>
    <definedName name="solver_rhs36" localSheetId="0" hidden="1">Лист1!$F$3</definedName>
    <definedName name="solver_rhs37" localSheetId="0" hidden="1">Лист1!$F$3</definedName>
    <definedName name="solver_rhs38" localSheetId="0" hidden="1">Лист1!$F$3</definedName>
    <definedName name="solver_rhs39" localSheetId="0" hidden="1">Лист1!$F$3</definedName>
    <definedName name="solver_rhs4" localSheetId="0" hidden="1">Лист1!$G$6</definedName>
    <definedName name="solver_rhs40" localSheetId="0" hidden="1">Лист1!$F$3</definedName>
    <definedName name="solver_rhs41" localSheetId="0" hidden="1">Лист1!$F$3</definedName>
    <definedName name="solver_rhs42" localSheetId="0" hidden="1">Лист1!$F$3</definedName>
    <definedName name="solver_rhs43" localSheetId="0" hidden="1">Лист1!$F$3</definedName>
    <definedName name="solver_rhs44" localSheetId="0" hidden="1">Лист1!$F$3</definedName>
    <definedName name="solver_rhs45" localSheetId="0" hidden="1">Лист1!$F$3</definedName>
    <definedName name="solver_rhs46" localSheetId="0" hidden="1">Лист1!$F$3</definedName>
    <definedName name="solver_rhs47" localSheetId="0" hidden="1">Лист1!$F$3</definedName>
    <definedName name="solver_rhs48" localSheetId="0" hidden="1">Лист1!$F$3</definedName>
    <definedName name="solver_rhs49" localSheetId="0" hidden="1">Лист1!$F$3</definedName>
    <definedName name="solver_rhs5" localSheetId="0" hidden="1">Лист1!$F$3</definedName>
    <definedName name="solver_rhs50" localSheetId="0" hidden="1">Лист1!$F$3</definedName>
    <definedName name="solver_rhs51" localSheetId="0" hidden="1">Лист1!$F$3</definedName>
    <definedName name="solver_rhs52" localSheetId="0" hidden="1">Лист1!$F$3</definedName>
    <definedName name="solver_rhs53" localSheetId="0" hidden="1">Лист1!$F$3</definedName>
    <definedName name="solver_rhs54" localSheetId="0" hidden="1">Лист1!$F$3</definedName>
    <definedName name="solver_rhs55" localSheetId="0" hidden="1">Лист1!$F$3</definedName>
    <definedName name="solver_rhs56" localSheetId="0" hidden="1">Лист1!$F$3</definedName>
    <definedName name="solver_rhs57" localSheetId="0" hidden="1">Лист1!$F$3</definedName>
    <definedName name="solver_rhs58" localSheetId="0" hidden="1">Лист1!$F$3</definedName>
    <definedName name="solver_rhs59" localSheetId="0" hidden="1">Лист1!$F$3</definedName>
    <definedName name="solver_rhs6" localSheetId="0" hidden="1">Лист1!$G$6</definedName>
    <definedName name="solver_rhs60" localSheetId="0" hidden="1">Лист1!$F$3</definedName>
    <definedName name="solver_rhs61" localSheetId="0" hidden="1">Лист1!$F$3</definedName>
    <definedName name="solver_rhs62" localSheetId="0" hidden="1">Лист1!$F$3</definedName>
    <definedName name="solver_rhs63" localSheetId="0" hidden="1">Лист1!$F$3</definedName>
    <definedName name="solver_rhs64" localSheetId="0" hidden="1">Лист1!$F$3</definedName>
    <definedName name="solver_rhs65" localSheetId="0" hidden="1">Лист1!$F$3</definedName>
    <definedName name="solver_rhs66" localSheetId="0" hidden="1">Лист1!$F$3</definedName>
    <definedName name="solver_rhs67" localSheetId="0" hidden="1">Лист1!$F$3</definedName>
    <definedName name="solver_rhs68" localSheetId="0" hidden="1">Лист1!$F$3</definedName>
    <definedName name="solver_rhs69" localSheetId="0" hidden="1">Лист1!$F$3</definedName>
    <definedName name="solver_rhs7" localSheetId="0" hidden="1">Лист1!$G$6</definedName>
    <definedName name="solver_rhs70" localSheetId="0" hidden="1">Лист1!$F$3</definedName>
    <definedName name="solver_rhs71" localSheetId="0" hidden="1">Лист1!$F$3</definedName>
    <definedName name="solver_rhs72" localSheetId="0" hidden="1">Лист1!$F$3</definedName>
    <definedName name="solver_rhs73" localSheetId="0" hidden="1">Лист1!$F$3</definedName>
    <definedName name="solver_rhs74" localSheetId="0" hidden="1">Лист1!$F$3</definedName>
    <definedName name="solver_rhs75" localSheetId="0" hidden="1">Лист1!$F$3</definedName>
    <definedName name="solver_rhs76" localSheetId="0" hidden="1">Лист1!$F$3</definedName>
    <definedName name="solver_rhs77" localSheetId="0" hidden="1">Лист1!$F$3</definedName>
    <definedName name="solver_rhs78" localSheetId="0" hidden="1">Лист1!$F$3</definedName>
    <definedName name="solver_rhs79" localSheetId="0" hidden="1">Лист1!$F$3</definedName>
    <definedName name="solver_rhs8" localSheetId="0" hidden="1">Лист1!$G$6</definedName>
    <definedName name="solver_rhs80" localSheetId="0" hidden="1">Лист1!$F$3</definedName>
    <definedName name="solver_rhs81" localSheetId="0" hidden="1">Лист1!$F$3</definedName>
    <definedName name="solver_rhs82" localSheetId="0" hidden="1">Лист1!$F$3</definedName>
    <definedName name="solver_rhs83" localSheetId="0" hidden="1">Лист1!$F$3</definedName>
    <definedName name="solver_rhs84" localSheetId="0" hidden="1">Лист1!$F$3</definedName>
    <definedName name="solver_rhs85" localSheetId="0" hidden="1">Лист1!$F$3</definedName>
    <definedName name="solver_rhs86" localSheetId="0" hidden="1">Лист1!$F$3</definedName>
    <definedName name="solver_rhs87" localSheetId="0" hidden="1">Лист1!$F$3</definedName>
    <definedName name="solver_rhs88" localSheetId="0" hidden="1">Лист1!$F$3</definedName>
    <definedName name="solver_rhs89" localSheetId="0" hidden="1">Лист1!$F$3</definedName>
    <definedName name="solver_rhs9" localSheetId="0" hidden="1">Лист1!$F$3</definedName>
    <definedName name="solver_rhs90" localSheetId="0" hidden="1">Лист1!$F$3</definedName>
    <definedName name="solver_rhs91" localSheetId="0" hidden="1">Лист1!$F$3</definedName>
    <definedName name="solver_rhs92" localSheetId="0" hidden="1">Лист1!$F$3</definedName>
    <definedName name="solver_rhs93" localSheetId="0" hidden="1">Лист1!$F$3</definedName>
    <definedName name="solver_rhs94" localSheetId="0" hidden="1">Лист1!$F$3</definedName>
    <definedName name="solver_rhs95" localSheetId="0" hidden="1">Лист1!$F$3</definedName>
    <definedName name="solver_rhs96" localSheetId="0" hidden="1">Лист1!$F$3</definedName>
    <definedName name="solver_rhs97" localSheetId="0" hidden="1">Лист1!$F$3</definedName>
    <definedName name="solver_rhs98" localSheetId="0" hidden="1">Лист1!$F$3</definedName>
    <definedName name="solver_rhs99" localSheetId="0" hidden="1">Лист1!$F$3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2" l="1"/>
  <c r="AA13" i="2"/>
  <c r="AA12" i="2"/>
  <c r="AA11" i="2"/>
  <c r="AA10" i="2"/>
  <c r="AA9" i="2"/>
  <c r="H30" i="2" l="1"/>
  <c r="H33" i="2" s="1"/>
  <c r="H34" i="2" s="1"/>
  <c r="H36" i="2" s="1"/>
  <c r="H38" i="2" s="1"/>
  <c r="AB9" i="2"/>
  <c r="AC9" i="2" s="1"/>
  <c r="T9" i="2"/>
  <c r="AC8" i="2"/>
  <c r="AD8" i="2" s="1"/>
  <c r="U8" i="2"/>
  <c r="V8" i="2" s="1"/>
  <c r="AB10" i="2" l="1"/>
  <c r="AE9" i="2"/>
  <c r="AE11" i="2"/>
  <c r="AB12" i="2"/>
  <c r="G33" i="2"/>
  <c r="G34" i="2" s="1"/>
  <c r="G36" i="2" s="1"/>
  <c r="I36" i="2" s="1"/>
  <c r="AE8" i="2"/>
  <c r="AD9" i="2" s="1"/>
  <c r="T10" i="2"/>
  <c r="W8" i="2"/>
  <c r="U9" i="2"/>
  <c r="W9" i="2"/>
  <c r="W10" i="2"/>
  <c r="AC10" i="2" l="1"/>
  <c r="AD10" i="2" s="1"/>
  <c r="AB11" i="2"/>
  <c r="AC11" i="2" s="1"/>
  <c r="AC12" i="2"/>
  <c r="AD12" i="2" s="1"/>
  <c r="AB13" i="2"/>
  <c r="H29" i="2"/>
  <c r="V9" i="2"/>
  <c r="AE10" i="2" s="1"/>
  <c r="U10" i="2"/>
  <c r="V10" i="2" s="1"/>
  <c r="T11" i="2"/>
  <c r="AD11" i="2" l="1"/>
  <c r="AB3" i="2"/>
  <c r="AC13" i="2"/>
  <c r="AB2" i="2"/>
  <c r="U11" i="2"/>
  <c r="T12" i="2"/>
  <c r="W11" i="2"/>
  <c r="AC2" i="2" l="1"/>
  <c r="T3" i="2"/>
  <c r="U12" i="2"/>
  <c r="V12" i="2" s="1"/>
  <c r="T13" i="2"/>
  <c r="T2" i="2" s="1"/>
  <c r="W12" i="2"/>
  <c r="V11" i="2"/>
  <c r="AE12" i="2" s="1"/>
  <c r="AD13" i="2" s="1"/>
  <c r="U2" i="2" l="1"/>
  <c r="U13" i="2"/>
  <c r="W13" i="2"/>
  <c r="V13" i="2" l="1"/>
  <c r="AE13" i="2" s="1"/>
</calcChain>
</file>

<file path=xl/sharedStrings.xml><?xml version="1.0" encoding="utf-8"?>
<sst xmlns="http://schemas.openxmlformats.org/spreadsheetml/2006/main" count="7" uniqueCount="4">
  <si>
    <t>проигрош</t>
  </si>
  <si>
    <t>выгрош</t>
  </si>
  <si>
    <t>влажение</t>
  </si>
  <si>
    <t>кайфиценты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</si>
</sst>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time&quot;"/>
    <numFmt numFmtId="165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rgb="FF002060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rgb="FF00206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i/>
      <sz val="10"/>
      <color theme="9" tint="0.59999389629810485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sz val="11"/>
      <color theme="7" tint="0.59999389629810485"/>
      <name val="Calibri"/>
      <family val="2"/>
      <charset val="204"/>
      <scheme val="minor"/>
    </font>
    <font>
      <sz val="11"/>
      <color rgb="FFFF3399"/>
      <name val="Calibri"/>
      <family val="2"/>
      <charset val="204"/>
      <scheme val="minor"/>
    </font>
    <font>
      <sz val="11"/>
      <color rgb="FFFF3300"/>
      <name val="Calibri"/>
      <family val="2"/>
      <charset val="204"/>
      <scheme val="minor"/>
    </font>
    <font>
      <sz val="11"/>
      <color theme="7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10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3" fontId="5" fillId="0" borderId="0" xfId="2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Protection="1">
      <protection locked="0"/>
    </xf>
    <xf numFmtId="0" fontId="0" fillId="0" borderId="0" xfId="0" applyFill="1" applyBorder="1" applyProtection="1">
      <protection locked="0"/>
    </xf>
    <xf numFmtId="3" fontId="0" fillId="0" borderId="1" xfId="0" applyNumberFormat="1" applyBorder="1" applyAlignment="1" applyProtection="1">
      <alignment horizontal="center"/>
    </xf>
    <xf numFmtId="9" fontId="0" fillId="0" borderId="1" xfId="1" applyFont="1" applyBorder="1"/>
    <xf numFmtId="165" fontId="0" fillId="0" borderId="1" xfId="0" applyNumberFormat="1" applyBorder="1" applyProtection="1"/>
    <xf numFmtId="0" fontId="0" fillId="0" borderId="0" xfId="0" applyFill="1" applyBorder="1" applyAlignment="1" applyProtection="1">
      <alignment horizontal="center" vertical="center"/>
      <protection locked="0"/>
    </xf>
    <xf numFmtId="3" fontId="18" fillId="0" borderId="0" xfId="2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9" fillId="4" borderId="1" xfId="0" applyFont="1" applyFill="1" applyBorder="1"/>
    <xf numFmtId="3" fontId="0" fillId="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4" borderId="1" xfId="0" applyFont="1" applyFill="1" applyBorder="1"/>
    <xf numFmtId="3" fontId="10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3" fontId="19" fillId="4" borderId="1" xfId="0" applyNumberFormat="1" applyFont="1" applyFill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3" fontId="22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</xf>
    <xf numFmtId="165" fontId="0" fillId="0" borderId="0" xfId="1" applyNumberFormat="1" applyFont="1" applyAlignment="1" applyProtection="1">
      <alignment horizontal="center"/>
    </xf>
    <xf numFmtId="1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/>
    <xf numFmtId="3" fontId="2" fillId="0" borderId="0" xfId="2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3" fontId="0" fillId="0" borderId="2" xfId="0" applyNumberFormat="1" applyBorder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 vertical="center"/>
      <protection locked="0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4" fontId="0" fillId="0" borderId="0" xfId="0" applyNumberFormat="1" applyFill="1" applyProtection="1">
      <protection locked="0"/>
    </xf>
    <xf numFmtId="3" fontId="24" fillId="0" borderId="0" xfId="2" applyNumberFormat="1" applyFont="1" applyFill="1" applyBorder="1" applyAlignment="1" applyProtection="1">
      <alignment horizontal="center" vertical="center"/>
      <protection hidden="1"/>
    </xf>
    <xf numFmtId="10" fontId="0" fillId="0" borderId="0" xfId="0" applyNumberFormat="1" applyFont="1" applyAlignment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 vertical="center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2" fontId="10" fillId="0" borderId="0" xfId="3" applyNumberFormat="1" applyFont="1" applyFill="1" applyBorder="1" applyAlignment="1">
      <alignment horizontal="center" vertical="center"/>
    </xf>
    <xf numFmtId="0" fontId="2" fillId="0" borderId="0" xfId="2" applyFill="1" applyBorder="1" applyAlignment="1" applyProtection="1">
      <alignment horizontal="center" vertical="center"/>
      <protection locked="0"/>
    </xf>
    <xf numFmtId="4" fontId="0" fillId="0" borderId="0" xfId="0" applyNumberFormat="1" applyBorder="1" applyProtection="1">
      <protection locked="0"/>
    </xf>
    <xf numFmtId="0" fontId="10" fillId="5" borderId="1" xfId="3" applyFont="1" applyFill="1" applyBorder="1" applyAlignment="1">
      <alignment horizontal="center" vertical="center"/>
    </xf>
    <xf numFmtId="3" fontId="10" fillId="5" borderId="1" xfId="3" applyNumberFormat="1" applyFont="1" applyFill="1" applyBorder="1" applyAlignment="1">
      <alignment horizontal="center" vertical="center"/>
    </xf>
    <xf numFmtId="2" fontId="10" fillId="5" borderId="1" xfId="3" applyNumberFormat="1" applyFont="1" applyFill="1" applyBorder="1" applyAlignment="1">
      <alignment horizontal="center" vertical="center"/>
    </xf>
    <xf numFmtId="9" fontId="10" fillId="5" borderId="1" xfId="3" applyNumberFormat="1" applyFont="1" applyFill="1" applyBorder="1" applyAlignment="1">
      <alignment horizontal="center" vertical="center"/>
    </xf>
    <xf numFmtId="165" fontId="10" fillId="5" borderId="1" xfId="3" applyNumberFormat="1" applyFont="1" applyFill="1" applyBorder="1" applyAlignment="1">
      <alignment horizontal="center" vertical="center"/>
    </xf>
    <xf numFmtId="10" fontId="10" fillId="5" borderId="1" xfId="3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ill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 vertical="center"/>
    </xf>
    <xf numFmtId="0" fontId="21" fillId="0" borderId="0" xfId="1" applyNumberFormat="1" applyFont="1" applyFill="1" applyBorder="1" applyAlignment="1" applyProtection="1">
      <alignment horizontal="center"/>
    </xf>
    <xf numFmtId="0" fontId="0" fillId="0" borderId="0" xfId="1" applyNumberFormat="1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3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4" fontId="0" fillId="0" borderId="0" xfId="0" applyNumberForma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9" fontId="7" fillId="0" borderId="0" xfId="2" applyNumberFormat="1" applyFont="1" applyFill="1" applyBorder="1" applyAlignment="1" applyProtection="1">
      <alignment horizontal="center" vertical="center"/>
      <protection locked="0"/>
    </xf>
    <xf numFmtId="165" fontId="7" fillId="0" borderId="0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 applyProtection="1">
      <alignment horizontal="center" vertical="center"/>
      <protection hidden="1"/>
    </xf>
    <xf numFmtId="4" fontId="8" fillId="0" borderId="0" xfId="2" applyNumberFormat="1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 vertical="center"/>
      <protection locked="0"/>
    </xf>
    <xf numFmtId="3" fontId="7" fillId="0" borderId="0" xfId="2" applyNumberFormat="1" applyFont="1" applyFill="1" applyBorder="1" applyAlignment="1" applyProtection="1">
      <alignment horizontal="center" vertical="center"/>
      <protection locked="0"/>
    </xf>
    <xf numFmtId="10" fontId="15" fillId="0" borderId="0" xfId="2" applyNumberFormat="1" applyFont="1" applyFill="1" applyBorder="1" applyAlignment="1" applyProtection="1">
      <alignment horizontal="center" vertical="center"/>
      <protection locked="0"/>
    </xf>
    <xf numFmtId="9" fontId="16" fillId="0" borderId="0" xfId="2" applyNumberFormat="1" applyFont="1" applyFill="1" applyBorder="1" applyAlignment="1" applyProtection="1">
      <alignment horizontal="center" vertical="center"/>
      <protection hidden="1"/>
    </xf>
    <xf numFmtId="0" fontId="17" fillId="0" borderId="0" xfId="2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horizontal="center" vertical="center"/>
      <protection hidden="1"/>
    </xf>
    <xf numFmtId="4" fontId="17" fillId="0" borderId="0" xfId="2" applyNumberFormat="1" applyFont="1" applyFill="1" applyBorder="1" applyAlignment="1" applyProtection="1">
      <alignment horizontal="center" vertical="center"/>
      <protection hidden="1"/>
    </xf>
    <xf numFmtId="2" fontId="17" fillId="0" borderId="0" xfId="2" applyNumberFormat="1" applyFont="1" applyFill="1" applyBorder="1" applyAlignment="1" applyProtection="1">
      <alignment horizontal="center" vertical="center"/>
      <protection locked="0"/>
    </xf>
    <xf numFmtId="3" fontId="17" fillId="0" borderId="0" xfId="2" applyNumberFormat="1" applyFont="1" applyFill="1" applyBorder="1" applyAlignment="1" applyProtection="1">
      <alignment horizontal="center" vertical="center"/>
      <protection locked="0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9" fontId="17" fillId="0" borderId="0" xfId="2" applyNumberFormat="1" applyFont="1" applyFill="1" applyBorder="1" applyAlignment="1" applyProtection="1">
      <alignment horizontal="center" vertical="center"/>
      <protection hidden="1"/>
    </xf>
    <xf numFmtId="165" fontId="17" fillId="0" borderId="0" xfId="2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 applyFill="1" applyBorder="1" applyAlignment="1" applyProtection="1">
      <alignment horizontal="center"/>
      <protection locked="0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10" fillId="5" borderId="1" xfId="3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3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</cellXfs>
  <cellStyles count="4">
    <cellStyle name="Акцент5" xfId="3" builtinId="45"/>
    <cellStyle name="Обычный" xfId="0" builtinId="0"/>
    <cellStyle name="Процентный" xfId="1" builtinId="5"/>
    <cellStyle name="Текст предупреждения" xfId="2" builtinId="11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3300"/>
      </font>
    </dxf>
    <dxf>
      <font>
        <color rgb="FF92D050"/>
      </font>
      <fill>
        <patternFill patternType="none">
          <bgColor auto="1"/>
        </patternFill>
      </fill>
    </dxf>
    <dxf>
      <fill>
        <patternFill patternType="solid">
          <fgColor auto="1"/>
          <bgColor rgb="FFFF4F4F"/>
        </patternFill>
      </fill>
    </dxf>
    <dxf>
      <fill>
        <gradientFill type="path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ont>
        <color rgb="FF9C0006"/>
      </font>
    </dxf>
    <dxf>
      <font>
        <color theme="9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S$8" lockText="1" noThreeD="1"/>
</file>

<file path=xl/ctrlProps/ctrlProp10.xml><?xml version="1.0" encoding="utf-8"?>
<formControlPr xmlns="http://schemas.microsoft.com/office/spreadsheetml/2009/9/main" objectType="CheckBox" fmlaLink="$AA$10" lockText="1" noThreeD="1"/>
</file>

<file path=xl/ctrlProps/ctrlProp11.xml><?xml version="1.0" encoding="utf-8"?>
<formControlPr xmlns="http://schemas.microsoft.com/office/spreadsheetml/2009/9/main" objectType="CheckBox" checked="Checked" fmlaLink="$AA$11" lockText="1" noThreeD="1"/>
</file>

<file path=xl/ctrlProps/ctrlProp12.xml><?xml version="1.0" encoding="utf-8"?>
<formControlPr xmlns="http://schemas.microsoft.com/office/spreadsheetml/2009/9/main" objectType="CheckBox" fmlaLink="$AA$12" lockText="1" noThreeD="1"/>
</file>

<file path=xl/ctrlProps/ctrlProp13.xml><?xml version="1.0" encoding="utf-8"?>
<formControlPr xmlns="http://schemas.microsoft.com/office/spreadsheetml/2009/9/main" objectType="CheckBox" fmlaLink="$AA$13" lockText="1" noThreeD="1"/>
</file>

<file path=xl/ctrlProps/ctrlProp14.xml><?xml version="1.0" encoding="utf-8"?>
<formControlPr xmlns="http://schemas.microsoft.com/office/spreadsheetml/2009/9/main" objectType="CheckBox" checked="Checked" fmlaLink="$AA$9" lockText="1" noThreeD="1"/>
</file>

<file path=xl/ctrlProps/ctrlProp2.xml><?xml version="1.0" encoding="utf-8"?>
<formControlPr xmlns="http://schemas.microsoft.com/office/spreadsheetml/2009/9/main" objectType="CheckBox" checked="Checked" fmlaLink="$S$9" lockText="1" noThreeD="1"/>
</file>

<file path=xl/ctrlProps/ctrlProp3.xml><?xml version="1.0" encoding="utf-8"?>
<formControlPr xmlns="http://schemas.microsoft.com/office/spreadsheetml/2009/9/main" objectType="CheckBox" fmlaLink="$S$10" lockText="1" noThreeD="1"/>
</file>

<file path=xl/ctrlProps/ctrlProp4.xml><?xml version="1.0" encoding="utf-8"?>
<formControlPr xmlns="http://schemas.microsoft.com/office/spreadsheetml/2009/9/main" objectType="CheckBox" checked="Checked" fmlaLink="$S$11" lockText="1" noThreeD="1"/>
</file>

<file path=xl/ctrlProps/ctrlProp5.xml><?xml version="1.0" encoding="utf-8"?>
<formControlPr xmlns="http://schemas.microsoft.com/office/spreadsheetml/2009/9/main" objectType="CheckBox" fmlaLink="$S$12" lockText="1" noThreeD="1"/>
</file>

<file path=xl/ctrlProps/ctrlProp6.xml><?xml version="1.0" encoding="utf-8"?>
<formControlPr xmlns="http://schemas.microsoft.com/office/spreadsheetml/2009/9/main" objectType="CheckBox" fmlaLink="$S$13" lockText="1" noThreeD="1"/>
</file>

<file path=xl/ctrlProps/ctrlProp7.xml><?xml version="1.0" encoding="utf-8"?>
<formControlPr xmlns="http://schemas.microsoft.com/office/spreadsheetml/2009/9/main" objectType="CheckBox" checked="Checked" fmlaLink="$S$9" lockText="1" noThreeD="1"/>
</file>

<file path=xl/ctrlProps/ctrlProp8.xml><?xml version="1.0" encoding="utf-8"?>
<formControlPr xmlns="http://schemas.microsoft.com/office/spreadsheetml/2009/9/main" objectType="CheckBox" checked="Checked" fmlaLink="$AA$8" lockText="1" noThreeD="1"/>
</file>

<file path=xl/ctrlProps/ctrlProp9.xml><?xml version="1.0" encoding="utf-8"?>
<formControlPr xmlns="http://schemas.microsoft.com/office/spreadsheetml/2009/9/main" objectType="CheckBox" checked="Checked" fmlaLink="$S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0</xdr:rowOff>
        </xdr:from>
        <xdr:to>
          <xdr:col>18</xdr:col>
          <xdr:colOff>361950</xdr:colOff>
          <xdr:row>8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</xdr:row>
          <xdr:rowOff>0</xdr:rowOff>
        </xdr:from>
        <xdr:to>
          <xdr:col>18</xdr:col>
          <xdr:colOff>409575</xdr:colOff>
          <xdr:row>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9</xdr:row>
          <xdr:rowOff>0</xdr:rowOff>
        </xdr:from>
        <xdr:to>
          <xdr:col>18</xdr:col>
          <xdr:colOff>409575</xdr:colOff>
          <xdr:row>10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0</xdr:rowOff>
        </xdr:from>
        <xdr:to>
          <xdr:col>18</xdr:col>
          <xdr:colOff>409575</xdr:colOff>
          <xdr:row>11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0</xdr:rowOff>
        </xdr:from>
        <xdr:to>
          <xdr:col>18</xdr:col>
          <xdr:colOff>409575</xdr:colOff>
          <xdr:row>12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12</xdr:row>
          <xdr:rowOff>0</xdr:rowOff>
        </xdr:from>
        <xdr:to>
          <xdr:col>18</xdr:col>
          <xdr:colOff>409575</xdr:colOff>
          <xdr:row>13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</xdr:row>
          <xdr:rowOff>0</xdr:rowOff>
        </xdr:from>
        <xdr:to>
          <xdr:col>18</xdr:col>
          <xdr:colOff>409575</xdr:colOff>
          <xdr:row>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7</xdr:row>
          <xdr:rowOff>0</xdr:rowOff>
        </xdr:from>
        <xdr:to>
          <xdr:col>26</xdr:col>
          <xdr:colOff>361950</xdr:colOff>
          <xdr:row>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8</xdr:row>
          <xdr:rowOff>0</xdr:rowOff>
        </xdr:from>
        <xdr:to>
          <xdr:col>26</xdr:col>
          <xdr:colOff>409575</xdr:colOff>
          <xdr:row>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9</xdr:row>
          <xdr:rowOff>0</xdr:rowOff>
        </xdr:from>
        <xdr:to>
          <xdr:col>26</xdr:col>
          <xdr:colOff>409575</xdr:colOff>
          <xdr:row>10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10</xdr:row>
          <xdr:rowOff>0</xdr:rowOff>
        </xdr:from>
        <xdr:to>
          <xdr:col>26</xdr:col>
          <xdr:colOff>409575</xdr:colOff>
          <xdr:row>11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11</xdr:row>
          <xdr:rowOff>0</xdr:rowOff>
        </xdr:from>
        <xdr:to>
          <xdr:col>26</xdr:col>
          <xdr:colOff>409575</xdr:colOff>
          <xdr:row>12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12</xdr:row>
          <xdr:rowOff>0</xdr:rowOff>
        </xdr:from>
        <xdr:to>
          <xdr:col>26</xdr:col>
          <xdr:colOff>409575</xdr:colOff>
          <xdr:row>13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8</xdr:row>
          <xdr:rowOff>0</xdr:rowOff>
        </xdr:from>
        <xdr:to>
          <xdr:col>26</xdr:col>
          <xdr:colOff>409575</xdr:colOff>
          <xdr:row>9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E65"/>
  <sheetViews>
    <sheetView tabSelected="1" topLeftCell="N1" zoomScale="80" zoomScaleNormal="80" zoomScaleSheetLayoutView="100" zoomScalePageLayoutView="120" workbookViewId="0">
      <selection activeCell="AA13" sqref="AA13"/>
    </sheetView>
  </sheetViews>
  <sheetFormatPr defaultColWidth="8.85546875" defaultRowHeight="15" x14ac:dyDescent="0.25"/>
  <cols>
    <col min="1" max="1" width="13.28515625" style="1" bestFit="1" customWidth="1"/>
    <col min="2" max="2" width="6.85546875" style="2" customWidth="1"/>
    <col min="3" max="3" width="10.42578125" style="1" customWidth="1"/>
    <col min="4" max="4" width="8.42578125" style="2" bestFit="1" customWidth="1"/>
    <col min="5" max="5" width="6.42578125" style="1" bestFit="1" customWidth="1"/>
    <col min="6" max="6" width="13.7109375" style="4" bestFit="1" customWidth="1"/>
    <col min="7" max="7" width="13.7109375" style="1" bestFit="1" customWidth="1"/>
    <col min="8" max="8" width="10.140625" style="1" bestFit="1" customWidth="1"/>
    <col min="9" max="10" width="12.140625" style="1" customWidth="1"/>
    <col min="11" max="11" width="4.28515625" style="1" customWidth="1"/>
    <col min="12" max="12" width="9.85546875" style="1" bestFit="1" customWidth="1"/>
    <col min="13" max="13" width="9.42578125" style="1" bestFit="1" customWidth="1"/>
    <col min="14" max="15" width="8.85546875" style="1"/>
    <col min="16" max="16" width="9.140625" style="1" customWidth="1"/>
    <col min="17" max="17" width="4.7109375" style="1" customWidth="1"/>
    <col min="18" max="18" width="4.85546875" style="1" customWidth="1"/>
    <col min="19" max="19" width="7.28515625" style="1" customWidth="1"/>
    <col min="20" max="20" width="8.85546875" style="1" customWidth="1"/>
    <col min="21" max="21" width="9" style="1" customWidth="1"/>
    <col min="22" max="22" width="8.7109375" style="1" customWidth="1"/>
    <col min="23" max="23" width="8.28515625" style="1" customWidth="1"/>
    <col min="24" max="24" width="5.85546875" style="1" customWidth="1"/>
    <col min="25" max="25" width="5.42578125" style="1" customWidth="1"/>
    <col min="26" max="26" width="5.85546875" style="1" customWidth="1"/>
    <col min="27" max="27" width="6.28515625" style="1" customWidth="1"/>
    <col min="28" max="16384" width="8.85546875" style="1"/>
  </cols>
  <sheetData>
    <row r="1" spans="1:31" x14ac:dyDescent="0.25">
      <c r="C1" s="3"/>
      <c r="J1" s="5"/>
      <c r="K1" s="5"/>
      <c r="L1" s="5"/>
      <c r="M1" s="5"/>
      <c r="N1" s="5"/>
    </row>
    <row r="2" spans="1:31" x14ac:dyDescent="0.25">
      <c r="C2" s="5"/>
      <c r="D2" s="9"/>
      <c r="E2" s="71"/>
      <c r="F2" s="72"/>
      <c r="G2" s="5"/>
      <c r="H2" s="5"/>
      <c r="I2" s="5"/>
      <c r="J2" s="5"/>
      <c r="K2" s="5"/>
      <c r="L2" s="5"/>
      <c r="M2" s="5"/>
      <c r="N2" s="5"/>
      <c r="R2" s="96" t="s">
        <v>0</v>
      </c>
      <c r="S2" s="96"/>
      <c r="T2" s="6">
        <f>SUMIF(S8:S13,"ложь",T8:T13)</f>
        <v>4363.636363636364</v>
      </c>
      <c r="U2" s="97">
        <f>T3-T2</f>
        <v>-654.5454545454545</v>
      </c>
      <c r="Z2" s="96" t="s">
        <v>0</v>
      </c>
      <c r="AA2" s="96"/>
      <c r="AB2" s="6">
        <f>SUMIF(AA8:AA13,"ложь",AB8:AB13)</f>
        <v>4363.636363636364</v>
      </c>
      <c r="AC2" s="97">
        <f>AB3-AB2</f>
        <v>195.45454545454595</v>
      </c>
    </row>
    <row r="3" spans="1:31" x14ac:dyDescent="0.25">
      <c r="C3" s="5"/>
      <c r="D3" s="73"/>
      <c r="E3" s="74"/>
      <c r="F3" s="99"/>
      <c r="G3" s="100"/>
      <c r="H3" s="101"/>
      <c r="I3" s="5"/>
      <c r="J3" s="5"/>
      <c r="K3" s="62"/>
      <c r="L3" s="34"/>
      <c r="M3" s="5"/>
      <c r="N3" s="5"/>
      <c r="O3" s="5"/>
      <c r="R3" s="96" t="s">
        <v>1</v>
      </c>
      <c r="S3" s="96"/>
      <c r="T3" s="6">
        <f>SUMIF(S8:S13,TRUE,U8:U13)</f>
        <v>3709.0909090909095</v>
      </c>
      <c r="U3" s="98"/>
      <c r="Z3" s="96" t="s">
        <v>1</v>
      </c>
      <c r="AA3" s="96"/>
      <c r="AB3" s="6">
        <f>SUMIF(AA8:AA13,TRUE,AC8:AC13)</f>
        <v>4559.0909090909099</v>
      </c>
      <c r="AC3" s="98"/>
    </row>
    <row r="4" spans="1:31" x14ac:dyDescent="0.25">
      <c r="C4" s="5"/>
      <c r="D4" s="93"/>
      <c r="E4" s="75"/>
      <c r="F4" s="99"/>
      <c r="G4" s="101"/>
      <c r="H4" s="101"/>
      <c r="I4" s="5"/>
      <c r="J4" s="5"/>
      <c r="K4" s="62"/>
      <c r="L4" s="34"/>
      <c r="M4" s="63"/>
      <c r="N4" s="64"/>
      <c r="O4" s="5"/>
      <c r="P4"/>
      <c r="Q4"/>
      <c r="R4"/>
      <c r="T4"/>
      <c r="U4"/>
      <c r="V4"/>
      <c r="W4"/>
      <c r="X4"/>
      <c r="Y4"/>
      <c r="Z4"/>
      <c r="AB4"/>
      <c r="AC4"/>
      <c r="AD4"/>
      <c r="AE4"/>
    </row>
    <row r="5" spans="1:31" x14ac:dyDescent="0.25">
      <c r="C5" s="5"/>
      <c r="D5" s="93"/>
      <c r="E5" s="76"/>
      <c r="F5" s="77"/>
      <c r="G5" s="78"/>
      <c r="H5" s="79"/>
      <c r="I5" s="5"/>
      <c r="J5" s="5"/>
      <c r="K5" s="62"/>
      <c r="L5" s="34"/>
      <c r="M5" s="63"/>
      <c r="N5" s="64"/>
      <c r="O5" s="5"/>
      <c r="Q5"/>
      <c r="R5"/>
      <c r="S5"/>
      <c r="T5" s="7">
        <v>1</v>
      </c>
      <c r="V5"/>
      <c r="W5"/>
      <c r="X5"/>
      <c r="Y5"/>
      <c r="Z5"/>
      <c r="AA5"/>
      <c r="AB5" s="7">
        <v>1</v>
      </c>
      <c r="AD5"/>
      <c r="AE5"/>
    </row>
    <row r="6" spans="1:31" x14ac:dyDescent="0.25">
      <c r="C6" s="5"/>
      <c r="D6" s="73"/>
      <c r="E6" s="80"/>
      <c r="F6" s="73"/>
      <c r="G6" s="81"/>
      <c r="H6" s="75"/>
      <c r="I6" s="5"/>
      <c r="J6" s="5"/>
      <c r="K6" s="62"/>
      <c r="L6" s="34"/>
      <c r="M6" s="5"/>
      <c r="N6" s="5"/>
      <c r="O6" s="5"/>
      <c r="T6" s="8">
        <v>0.3</v>
      </c>
      <c r="U6" s="94">
        <v>1.85</v>
      </c>
      <c r="V6" s="94"/>
      <c r="AB6" s="8">
        <v>0.3</v>
      </c>
      <c r="AC6" s="94">
        <v>1.85</v>
      </c>
      <c r="AD6" s="94"/>
    </row>
    <row r="7" spans="1:31" x14ac:dyDescent="0.25">
      <c r="A7" s="2"/>
      <c r="C7" s="5"/>
      <c r="D7" s="82"/>
      <c r="E7" s="83"/>
      <c r="F7" s="73"/>
      <c r="G7" s="73"/>
      <c r="H7" s="74"/>
      <c r="I7" s="5"/>
      <c r="J7" s="5"/>
      <c r="K7" s="62"/>
      <c r="L7" s="34"/>
      <c r="M7" s="5"/>
      <c r="N7" s="5"/>
      <c r="O7" s="9"/>
    </row>
    <row r="8" spans="1:31" x14ac:dyDescent="0.25">
      <c r="C8" s="5"/>
      <c r="D8" s="84"/>
      <c r="E8" s="84"/>
      <c r="F8" s="85"/>
      <c r="G8" s="85"/>
      <c r="H8" s="86"/>
      <c r="I8" s="85"/>
      <c r="J8" s="5"/>
      <c r="K8" s="62"/>
      <c r="L8" s="34"/>
      <c r="M8" s="5"/>
      <c r="N8" s="10"/>
      <c r="Q8" s="11">
        <v>1</v>
      </c>
      <c r="R8" s="12">
        <v>1</v>
      </c>
      <c r="S8" s="13" t="b">
        <v>1</v>
      </c>
      <c r="T8" s="14">
        <v>1000</v>
      </c>
      <c r="U8" s="14">
        <f>IF(S8=TRUE,T8*$U$6-T8,0-T8)</f>
        <v>850</v>
      </c>
      <c r="V8" s="15">
        <f>U8-W7</f>
        <v>850</v>
      </c>
      <c r="W8" s="15">
        <f>IF(S8=FALSE,SUMIF($S$8:S8,"ложь",$T$8:T8),U8-W7)</f>
        <v>850</v>
      </c>
      <c r="Y8" s="11">
        <v>1</v>
      </c>
      <c r="Z8" s="16">
        <v>2</v>
      </c>
      <c r="AA8" s="17" t="b">
        <f>S8</f>
        <v>1</v>
      </c>
      <c r="AB8" s="18">
        <v>2000</v>
      </c>
      <c r="AC8" s="18">
        <f>IF(AA8=TRUE,AB8*$U$6-AB8,0-AB8)</f>
        <v>1700</v>
      </c>
      <c r="AD8" s="15">
        <f>AC8-AE7</f>
        <v>1700</v>
      </c>
      <c r="AE8" s="15">
        <f>IF(AA8=FALSE,SUMIF($S$8:AA8,"ложь",$T$8:AB8),AC8-AE7)</f>
        <v>1700</v>
      </c>
    </row>
    <row r="9" spans="1:31" ht="15.75" x14ac:dyDescent="0.25">
      <c r="A9" s="19"/>
      <c r="C9" s="9"/>
      <c r="D9" s="84"/>
      <c r="E9" s="87"/>
      <c r="F9" s="88"/>
      <c r="G9" s="89"/>
      <c r="H9" s="90"/>
      <c r="I9" s="89"/>
      <c r="J9" s="5"/>
      <c r="K9" s="62"/>
      <c r="L9" s="34"/>
      <c r="M9" s="5"/>
      <c r="N9" s="65"/>
      <c r="Q9" s="11">
        <v>2</v>
      </c>
      <c r="R9" s="12">
        <v>1</v>
      </c>
      <c r="S9" s="13" t="b">
        <v>1</v>
      </c>
      <c r="T9" s="14">
        <f>IF(S8=TRUE,$T$8,(T$5+$T$6)*SUM(T$8:T8)/(U6-(T$5+$T$6)))</f>
        <v>1000</v>
      </c>
      <c r="U9" s="14">
        <f t="shared" ref="U9:U13" si="0">IF(S9=TRUE,T9*$U$6-T9,0-T9)</f>
        <v>850</v>
      </c>
      <c r="V9" s="15">
        <f t="shared" ref="V9:V13" si="1">U9-W8</f>
        <v>0</v>
      </c>
      <c r="W9" s="15">
        <f>IF(S9=FALSE,SUMIF($S$8:S9,"ложь",$T$8:T9),0)</f>
        <v>0</v>
      </c>
      <c r="Y9" s="11">
        <v>2</v>
      </c>
      <c r="Z9" s="16">
        <v>2</v>
      </c>
      <c r="AA9" s="17" t="b">
        <f>S9</f>
        <v>1</v>
      </c>
      <c r="AB9" s="18">
        <f>IF(AA8=TRUE,$T$8,(AB$5+$T$6)*SUM(AB$8:AB8)/(AC6-(AB$5+$T$6)))</f>
        <v>1000</v>
      </c>
      <c r="AC9" s="18">
        <f t="shared" ref="AC9:AC13" si="2">IF(AA9=TRUE,AB9*$U$6-AB9,0-AB9)</f>
        <v>850</v>
      </c>
      <c r="AD9" s="15">
        <f t="shared" ref="AD9:AD13" si="3">AC9-AE8</f>
        <v>-850</v>
      </c>
      <c r="AE9" s="15">
        <f>IF(AA9=FALSE,SUMIF($S$8:AA9,"ложь",$T$8:AB9),0)</f>
        <v>0</v>
      </c>
    </row>
    <row r="10" spans="1:31" x14ac:dyDescent="0.25">
      <c r="B10" s="20">
        <v>0</v>
      </c>
      <c r="C10" s="9"/>
      <c r="D10" s="84"/>
      <c r="E10" s="87"/>
      <c r="F10" s="89"/>
      <c r="G10" s="89"/>
      <c r="H10" s="91"/>
      <c r="I10" s="89"/>
      <c r="J10" s="5"/>
      <c r="K10" s="62"/>
      <c r="L10" s="34"/>
      <c r="M10" s="5"/>
      <c r="N10" s="66"/>
      <c r="Q10" s="11">
        <v>3</v>
      </c>
      <c r="R10" s="12">
        <v>1</v>
      </c>
      <c r="S10" s="13" t="b">
        <v>0</v>
      </c>
      <c r="T10" s="14">
        <f>IF(S9=TRUE,$T$8,(T$5+$T$6)*T9/(U6-(T$5+$T$6)))</f>
        <v>1000</v>
      </c>
      <c r="U10" s="14">
        <f t="shared" si="0"/>
        <v>-1000</v>
      </c>
      <c r="V10" s="15">
        <f t="shared" si="1"/>
        <v>-1000</v>
      </c>
      <c r="W10" s="15">
        <f>IF(S10=FALSE,SUMIF($S$8:S10,"ложь",$T$8:T10),0)</f>
        <v>1000</v>
      </c>
      <c r="Y10" s="11">
        <v>3</v>
      </c>
      <c r="Z10" s="16">
        <v>2</v>
      </c>
      <c r="AA10" s="17" t="b">
        <f t="shared" ref="AA10:AA13" si="4">S10</f>
        <v>0</v>
      </c>
      <c r="AB10" s="18">
        <f>IF(AA9=TRUE,$T$8,(AB$5+$T$6)*AB9/(AC6-(AB$5+$T$6)))</f>
        <v>1000</v>
      </c>
      <c r="AC10" s="18">
        <f t="shared" si="2"/>
        <v>-1000</v>
      </c>
      <c r="AD10" s="15">
        <f t="shared" si="3"/>
        <v>-1000</v>
      </c>
      <c r="AE10" s="15">
        <f>IF(AA10=FALSE,SUMIF($S$8:AA10,"ложь",$T$8:AB10),0)</f>
        <v>2000</v>
      </c>
    </row>
    <row r="11" spans="1:31" x14ac:dyDescent="0.25">
      <c r="C11" s="9"/>
      <c r="D11" s="84"/>
      <c r="E11" s="87"/>
      <c r="F11" s="89"/>
      <c r="G11" s="89"/>
      <c r="H11" s="91"/>
      <c r="I11" s="89"/>
      <c r="J11" s="5"/>
      <c r="K11" s="67"/>
      <c r="Q11" s="11">
        <v>4</v>
      </c>
      <c r="R11" s="12">
        <v>1</v>
      </c>
      <c r="S11" s="13" t="b">
        <v>1</v>
      </c>
      <c r="T11" s="14">
        <f>IF(S10=TRUE,$T$8,(T$5+$T$6)*T10/(U6-(T$5+$T$6)))</f>
        <v>2363.6363636363635</v>
      </c>
      <c r="U11" s="14">
        <f t="shared" si="0"/>
        <v>2009.0909090909095</v>
      </c>
      <c r="V11" s="15">
        <f t="shared" si="1"/>
        <v>1009.0909090909095</v>
      </c>
      <c r="W11" s="15">
        <f>IF(S11=FALSE,SUMIF($S$8:S11,"ложь",$T$8:T11),0)</f>
        <v>0</v>
      </c>
      <c r="Y11" s="11">
        <v>4</v>
      </c>
      <c r="Z11" s="16">
        <v>2</v>
      </c>
      <c r="AA11" s="17" t="b">
        <f t="shared" si="4"/>
        <v>1</v>
      </c>
      <c r="AB11" s="18">
        <f>IF(AA10=TRUE,$T$8,(AB$5+$T$6)*AB10/(AC6-(AB$5+$T$6)))</f>
        <v>2363.6363636363635</v>
      </c>
      <c r="AC11" s="18">
        <f t="shared" si="2"/>
        <v>2009.0909090909095</v>
      </c>
      <c r="AD11" s="15">
        <f t="shared" si="3"/>
        <v>9.090909090909463</v>
      </c>
      <c r="AE11" s="15">
        <f>IF(AA11=FALSE,SUMIF($S$8:AA11,"ложь",$T$8:AB11),0)</f>
        <v>0</v>
      </c>
    </row>
    <row r="12" spans="1:31" s="21" customFormat="1" x14ac:dyDescent="0.25">
      <c r="C12" s="9"/>
      <c r="D12" s="84"/>
      <c r="E12" s="87"/>
      <c r="F12" s="89"/>
      <c r="G12" s="89"/>
      <c r="H12" s="91"/>
      <c r="I12" s="89"/>
      <c r="J12" s="25"/>
      <c r="K12" s="67"/>
      <c r="Q12" s="11">
        <v>5</v>
      </c>
      <c r="R12" s="12">
        <v>1</v>
      </c>
      <c r="S12" s="13" t="b">
        <v>0</v>
      </c>
      <c r="T12" s="14">
        <f>IF(S11=TRUE,$T$8,(T$5+$T$6)*T11/(U6-(T$5+$T$6)))</f>
        <v>1000</v>
      </c>
      <c r="U12" s="14">
        <f t="shared" si="0"/>
        <v>-1000</v>
      </c>
      <c r="V12" s="15">
        <f t="shared" si="1"/>
        <v>-1000</v>
      </c>
      <c r="W12" s="15">
        <f>IF(S12=FALSE,SUMIF($S$8:S12,"ложь",$T$8:T12),0)</f>
        <v>2000</v>
      </c>
      <c r="Y12" s="11">
        <v>5</v>
      </c>
      <c r="Z12" s="16">
        <v>2</v>
      </c>
      <c r="AA12" s="17" t="b">
        <f t="shared" si="4"/>
        <v>0</v>
      </c>
      <c r="AB12" s="18">
        <f>IF(AA11=TRUE,$T$8,(AB$5+$T$6)*AB11/(AC6-(AB$5+$T$6)))</f>
        <v>1000</v>
      </c>
      <c r="AC12" s="18">
        <f t="shared" si="2"/>
        <v>-1000</v>
      </c>
      <c r="AD12" s="15">
        <f t="shared" si="3"/>
        <v>-1000</v>
      </c>
      <c r="AE12" s="15">
        <f>IF(AA12=FALSE,SUMIF($S$8:AA12,"ложь",$T$8:AB12),0)</f>
        <v>4000</v>
      </c>
    </row>
    <row r="13" spans="1:31" s="21" customFormat="1" x14ac:dyDescent="0.25">
      <c r="C13" s="9"/>
      <c r="D13" s="84"/>
      <c r="E13" s="87"/>
      <c r="F13" s="89"/>
      <c r="G13" s="89"/>
      <c r="H13" s="91"/>
      <c r="I13" s="89"/>
      <c r="J13" s="25"/>
      <c r="K13" s="67"/>
      <c r="Q13" s="11">
        <v>6</v>
      </c>
      <c r="R13" s="12">
        <v>1</v>
      </c>
      <c r="S13" s="22" t="b">
        <v>0</v>
      </c>
      <c r="T13" s="14">
        <f>IF(S12=TRUE,$T$8,(T$5+$T$6)*T12/(U6-(T$5+$T$6)))</f>
        <v>2363.6363636363635</v>
      </c>
      <c r="U13" s="14">
        <f t="shared" si="0"/>
        <v>-2363.6363636363635</v>
      </c>
      <c r="V13" s="15">
        <f t="shared" si="1"/>
        <v>-4363.636363636364</v>
      </c>
      <c r="W13" s="15">
        <f>IF(S13=FALSE,SUMIF($S$8:S13,"ложь",$T$8:T13),0)</f>
        <v>4363.636363636364</v>
      </c>
      <c r="Y13" s="11">
        <v>6</v>
      </c>
      <c r="Z13" s="16">
        <v>2</v>
      </c>
      <c r="AA13" s="23" t="b">
        <f t="shared" si="4"/>
        <v>0</v>
      </c>
      <c r="AB13" s="18">
        <f>IF(AA12=TRUE,$T$8,(AB$5+$T$6)*AB12/(AC6-(AB$5+$T$6)))</f>
        <v>2363.6363636363635</v>
      </c>
      <c r="AC13" s="18">
        <f t="shared" si="2"/>
        <v>-2363.6363636363635</v>
      </c>
      <c r="AD13" s="15">
        <f t="shared" si="3"/>
        <v>-6363.636363636364</v>
      </c>
      <c r="AE13" s="15">
        <f>IF(AA13=FALSE,SUMIF($S$8:AA13,"ложь",$T$8:AB13),0)</f>
        <v>8727.2727272727279</v>
      </c>
    </row>
    <row r="14" spans="1:31" s="21" customFormat="1" x14ac:dyDescent="0.25">
      <c r="C14" s="9"/>
      <c r="D14" s="84"/>
      <c r="E14" s="87"/>
      <c r="F14" s="89"/>
      <c r="G14" s="89"/>
      <c r="H14" s="91"/>
      <c r="I14" s="89"/>
      <c r="J14" s="25"/>
      <c r="K14" s="67"/>
      <c r="S14" s="24"/>
    </row>
    <row r="15" spans="1:31" s="21" customFormat="1" x14ac:dyDescent="0.25">
      <c r="C15" s="9"/>
      <c r="D15" s="84"/>
      <c r="E15" s="87"/>
      <c r="F15" s="89"/>
      <c r="G15" s="89"/>
      <c r="H15" s="91"/>
      <c r="I15" s="89"/>
      <c r="J15" s="25"/>
      <c r="K15" s="67"/>
    </row>
    <row r="16" spans="1:31" s="21" customFormat="1" x14ac:dyDescent="0.25">
      <c r="C16" s="9"/>
      <c r="D16" s="84"/>
      <c r="E16" s="87"/>
      <c r="F16" s="89"/>
      <c r="G16" s="89"/>
      <c r="H16" s="91"/>
      <c r="I16" s="89"/>
      <c r="J16" s="25"/>
      <c r="K16" s="67"/>
      <c r="O16" s="25"/>
    </row>
    <row r="17" spans="1:31" s="26" customFormat="1" x14ac:dyDescent="0.25">
      <c r="C17" s="9"/>
      <c r="D17" s="84"/>
      <c r="E17" s="87"/>
      <c r="F17" s="89"/>
      <c r="G17" s="89"/>
      <c r="H17" s="91"/>
      <c r="I17" s="89"/>
      <c r="J17" s="28"/>
      <c r="K17" s="67"/>
      <c r="O17" s="21"/>
      <c r="P17"/>
      <c r="Q17" s="21"/>
      <c r="R17" s="21"/>
      <c r="T17" s="27"/>
    </row>
    <row r="18" spans="1:31" s="26" customFormat="1" x14ac:dyDescent="0.25">
      <c r="C18" s="9"/>
      <c r="D18" s="84"/>
      <c r="E18" s="87"/>
      <c r="F18" s="89"/>
      <c r="G18" s="89"/>
      <c r="H18" s="91"/>
      <c r="I18" s="89"/>
      <c r="J18" s="28"/>
      <c r="K18" s="67"/>
      <c r="O18" s="25"/>
      <c r="P18" s="21"/>
      <c r="Q18" s="21"/>
      <c r="R18" s="21"/>
      <c r="S18" s="21"/>
      <c r="Z18" s="28"/>
      <c r="AA18" s="28"/>
      <c r="AB18" s="28"/>
      <c r="AC18" s="28"/>
      <c r="AD18" s="28"/>
      <c r="AE18" s="28"/>
    </row>
    <row r="19" spans="1:31" s="26" customFormat="1" x14ac:dyDescent="0.25">
      <c r="C19" s="9"/>
      <c r="D19" s="84"/>
      <c r="E19" s="87"/>
      <c r="F19" s="89"/>
      <c r="G19" s="89"/>
      <c r="H19" s="91"/>
      <c r="I19" s="89"/>
      <c r="J19" s="28"/>
      <c r="K19" s="67"/>
      <c r="O19" s="28"/>
      <c r="Z19" s="28"/>
      <c r="AA19" s="28"/>
      <c r="AB19" s="28"/>
      <c r="AC19" s="28"/>
      <c r="AD19" s="28"/>
      <c r="AE19" s="28"/>
    </row>
    <row r="20" spans="1:31" s="26" customFormat="1" x14ac:dyDescent="0.25">
      <c r="C20" s="9"/>
      <c r="D20" s="84"/>
      <c r="E20" s="87"/>
      <c r="F20" s="89"/>
      <c r="G20" s="89"/>
      <c r="H20" s="91"/>
      <c r="I20" s="89"/>
      <c r="J20" s="28"/>
      <c r="K20" s="67"/>
      <c r="O20" s="28"/>
      <c r="S20" s="29"/>
      <c r="T20" s="29"/>
      <c r="V20" s="30"/>
      <c r="Y20" s="31"/>
      <c r="Z20" s="28"/>
      <c r="AA20" s="32"/>
      <c r="AB20" s="33"/>
      <c r="AC20" s="32"/>
      <c r="AD20" s="32"/>
      <c r="AE20" s="28"/>
    </row>
    <row r="21" spans="1:31" x14ac:dyDescent="0.25">
      <c r="A21" s="26"/>
      <c r="B21" s="21"/>
      <c r="C21" s="28"/>
      <c r="D21" s="25"/>
      <c r="E21" s="28"/>
      <c r="F21" s="92"/>
      <c r="G21" s="28"/>
      <c r="H21" s="28"/>
      <c r="I21" s="5"/>
      <c r="J21" s="5"/>
      <c r="K21" s="67"/>
      <c r="O21" s="28"/>
      <c r="P21" s="28"/>
      <c r="Q21" s="26"/>
      <c r="R21" s="26"/>
      <c r="S21" s="26"/>
      <c r="V21" s="30"/>
      <c r="Y21" s="31"/>
      <c r="Z21" s="5"/>
      <c r="AA21" s="32"/>
      <c r="AB21" s="33"/>
      <c r="AC21" s="32"/>
      <c r="AD21" s="32"/>
      <c r="AE21" s="5"/>
    </row>
    <row r="22" spans="1:31" x14ac:dyDescent="0.25">
      <c r="A22" s="26"/>
      <c r="C22" s="5"/>
      <c r="D22" s="34"/>
      <c r="E22" s="28"/>
      <c r="F22" s="28"/>
      <c r="G22" s="28"/>
      <c r="H22" s="70"/>
      <c r="I22" s="5"/>
      <c r="J22" s="5"/>
      <c r="K22" s="67"/>
      <c r="O22" s="35"/>
      <c r="P22" s="35"/>
      <c r="Q22" s="32"/>
      <c r="R22" s="35"/>
      <c r="V22" s="30"/>
      <c r="Y22" s="31"/>
      <c r="Z22" s="5"/>
      <c r="AA22" s="32"/>
      <c r="AB22" s="33"/>
      <c r="AC22" s="32"/>
      <c r="AD22" s="32"/>
      <c r="AE22" s="5"/>
    </row>
    <row r="23" spans="1:31" x14ac:dyDescent="0.25">
      <c r="A23" s="36"/>
      <c r="D23" s="34"/>
      <c r="E23" s="37"/>
      <c r="F23" s="38"/>
      <c r="G23" s="26"/>
      <c r="H23" s="28"/>
      <c r="J23" s="5"/>
      <c r="K23" s="67"/>
      <c r="O23" s="35"/>
      <c r="P23" s="35"/>
      <c r="Q23" s="32"/>
      <c r="R23" s="35"/>
      <c r="V23" s="30"/>
      <c r="Y23" s="31"/>
      <c r="Z23" s="5"/>
      <c r="AA23" s="32"/>
      <c r="AB23" s="33"/>
      <c r="AC23" s="32"/>
      <c r="AD23" s="32"/>
      <c r="AE23" s="5"/>
    </row>
    <row r="24" spans="1:31" x14ac:dyDescent="0.25">
      <c r="D24" s="34"/>
      <c r="E24" s="39"/>
      <c r="F24" s="40"/>
      <c r="H24" s="41"/>
      <c r="J24" s="5"/>
      <c r="K24" s="67"/>
      <c r="O24" s="42"/>
      <c r="P24" s="5"/>
      <c r="Q24" s="35"/>
      <c r="R24" s="35"/>
      <c r="V24" s="30"/>
      <c r="Y24" s="31"/>
      <c r="Z24" s="5"/>
      <c r="AA24" s="32"/>
      <c r="AB24" s="33"/>
      <c r="AC24" s="32"/>
      <c r="AD24" s="32"/>
      <c r="AE24" s="5"/>
    </row>
    <row r="25" spans="1:31" x14ac:dyDescent="0.25">
      <c r="D25" s="34"/>
      <c r="E25" s="25"/>
      <c r="G25" s="41"/>
      <c r="H25" s="5"/>
      <c r="J25" s="5"/>
      <c r="K25" s="67"/>
      <c r="O25" s="42"/>
      <c r="P25" s="43"/>
      <c r="Q25" s="35"/>
      <c r="R25" s="35"/>
      <c r="V25" s="30"/>
      <c r="Y25" s="31"/>
      <c r="Z25" s="5"/>
      <c r="AA25" s="32"/>
      <c r="AB25" s="44"/>
      <c r="AC25" s="32"/>
      <c r="AD25" s="32"/>
      <c r="AE25" s="5"/>
    </row>
    <row r="26" spans="1:31" x14ac:dyDescent="0.25">
      <c r="D26" s="34"/>
      <c r="E26" s="25"/>
      <c r="F26" s="45"/>
      <c r="H26" s="5"/>
      <c r="J26" s="5"/>
      <c r="K26" s="67"/>
      <c r="O26" s="42"/>
      <c r="P26" s="43"/>
      <c r="Q26" s="35"/>
      <c r="R26" s="35"/>
      <c r="Y26" s="21"/>
      <c r="Z26" s="5"/>
      <c r="AA26" s="5"/>
      <c r="AB26" s="5"/>
      <c r="AC26" s="5"/>
      <c r="AD26" s="5"/>
      <c r="AE26" s="5"/>
    </row>
    <row r="27" spans="1:31" x14ac:dyDescent="0.25">
      <c r="D27" s="34"/>
      <c r="E27" s="46"/>
      <c r="F27" s="45"/>
      <c r="I27" s="47"/>
      <c r="J27" s="5"/>
      <c r="K27" s="67"/>
      <c r="O27" s="42"/>
      <c r="P27" s="43"/>
      <c r="Q27" s="35"/>
      <c r="R27" s="35"/>
    </row>
    <row r="28" spans="1:31" x14ac:dyDescent="0.25">
      <c r="D28" s="34"/>
      <c r="E28" s="38"/>
      <c r="F28" s="38"/>
      <c r="H28" s="48"/>
      <c r="I28" s="49"/>
      <c r="J28" s="5"/>
      <c r="K28" s="67"/>
      <c r="O28" s="42"/>
      <c r="P28" s="43"/>
      <c r="Q28" s="50"/>
      <c r="R28" s="51"/>
    </row>
    <row r="29" spans="1:31" x14ac:dyDescent="0.25">
      <c r="D29" s="34"/>
      <c r="E29" s="37"/>
      <c r="F29" s="37"/>
      <c r="G29" s="56" t="s">
        <v>2</v>
      </c>
      <c r="H29" s="56" t="str">
        <f>IF(G36&gt;0,"ПЛЮС","МИНУС")</f>
        <v>МИНУС</v>
      </c>
      <c r="I29" s="56"/>
      <c r="J29" s="5"/>
      <c r="K29" s="67"/>
      <c r="O29" s="42"/>
      <c r="P29" s="43"/>
      <c r="Q29" s="52"/>
      <c r="R29" s="51"/>
    </row>
    <row r="30" spans="1:31" x14ac:dyDescent="0.25">
      <c r="D30" s="34"/>
      <c r="E30" s="4"/>
      <c r="F30" s="40"/>
      <c r="G30" s="57">
        <v>60000</v>
      </c>
      <c r="H30" s="58">
        <f>G32+H32</f>
        <v>3.7</v>
      </c>
      <c r="I30" s="57">
        <v>5000</v>
      </c>
      <c r="J30" s="5"/>
      <c r="K30" s="67"/>
      <c r="O30" s="42"/>
      <c r="P30" s="43"/>
      <c r="Q30" s="52"/>
      <c r="R30" s="51"/>
    </row>
    <row r="31" spans="1:31" x14ac:dyDescent="0.25">
      <c r="D31" s="34"/>
      <c r="E31" s="38"/>
      <c r="F31" s="38"/>
      <c r="G31" s="95" t="s">
        <v>3</v>
      </c>
      <c r="H31" s="95"/>
      <c r="I31" s="59">
        <v>1</v>
      </c>
      <c r="J31" s="5"/>
      <c r="K31" s="67"/>
      <c r="O31" s="42"/>
      <c r="P31" s="43"/>
      <c r="Q31" s="52"/>
      <c r="R31" s="51"/>
    </row>
    <row r="32" spans="1:31" x14ac:dyDescent="0.25">
      <c r="D32" s="34"/>
      <c r="E32" s="49"/>
      <c r="F32" s="37"/>
      <c r="G32" s="56">
        <v>1.85</v>
      </c>
      <c r="H32" s="58">
        <v>1.85</v>
      </c>
      <c r="I32" s="60"/>
      <c r="J32" s="5"/>
      <c r="K32" s="67"/>
      <c r="O32" s="52"/>
      <c r="P32" s="53"/>
      <c r="Q32" s="52"/>
      <c r="R32" s="51"/>
    </row>
    <row r="33" spans="4:18" x14ac:dyDescent="0.25">
      <c r="D33" s="34"/>
      <c r="E33" s="49"/>
      <c r="F33" s="49"/>
      <c r="G33" s="57">
        <f>G30/H30*H32</f>
        <v>30000</v>
      </c>
      <c r="H33" s="57">
        <f>G30/H30*G32</f>
        <v>30000</v>
      </c>
      <c r="I33" s="56"/>
      <c r="J33" s="5"/>
      <c r="K33" s="67"/>
      <c r="O33" s="52"/>
      <c r="P33" s="53"/>
      <c r="Q33" s="52"/>
      <c r="R33" s="51"/>
    </row>
    <row r="34" spans="4:18" x14ac:dyDescent="0.25">
      <c r="D34" s="54"/>
      <c r="E34" s="49"/>
      <c r="F34" s="55"/>
      <c r="G34" s="57">
        <f>G32*G33</f>
        <v>55500</v>
      </c>
      <c r="H34" s="57">
        <f>H32*H33</f>
        <v>55500</v>
      </c>
      <c r="I34" s="57">
        <v>-12165.35433070866</v>
      </c>
      <c r="J34" s="5"/>
      <c r="K34" s="67"/>
      <c r="O34" s="52"/>
      <c r="P34" s="53"/>
      <c r="Q34" s="52"/>
      <c r="R34" s="51"/>
    </row>
    <row r="35" spans="4:18" x14ac:dyDescent="0.25">
      <c r="D35" s="54"/>
      <c r="F35" s="55"/>
      <c r="G35" s="95" t="s">
        <v>1</v>
      </c>
      <c r="H35" s="95"/>
      <c r="I35" s="56"/>
      <c r="J35" s="5"/>
      <c r="K35" s="67"/>
      <c r="L35" s="68"/>
      <c r="M35" s="5"/>
      <c r="N35" s="69"/>
      <c r="O35" s="52"/>
      <c r="P35" s="53"/>
      <c r="Q35" s="52"/>
      <c r="R35" s="51"/>
    </row>
    <row r="36" spans="4:18" x14ac:dyDescent="0.25">
      <c r="D36" s="54"/>
      <c r="E36" s="49"/>
      <c r="G36" s="57">
        <f>G34-G30</f>
        <v>-4500</v>
      </c>
      <c r="H36" s="57">
        <f>H34-G30</f>
        <v>-4500</v>
      </c>
      <c r="I36" s="57">
        <f>G36</f>
        <v>-4500</v>
      </c>
      <c r="J36" s="5"/>
      <c r="K36" s="67"/>
      <c r="L36" s="68"/>
      <c r="M36" s="5"/>
      <c r="N36" s="69"/>
      <c r="O36" s="52"/>
      <c r="P36" s="53"/>
      <c r="Q36" s="52"/>
      <c r="R36" s="51"/>
    </row>
    <row r="37" spans="4:18" x14ac:dyDescent="0.25">
      <c r="D37" s="54"/>
      <c r="G37" s="56"/>
      <c r="H37" s="56"/>
      <c r="I37" s="56"/>
      <c r="J37" s="5"/>
      <c r="K37" s="67"/>
      <c r="L37" s="68"/>
      <c r="M37" s="5"/>
      <c r="N37" s="69"/>
      <c r="O37" s="52"/>
      <c r="P37" s="53"/>
      <c r="Q37" s="52"/>
      <c r="R37" s="51"/>
    </row>
    <row r="38" spans="4:18" x14ac:dyDescent="0.25">
      <c r="D38" s="54"/>
      <c r="G38" s="56"/>
      <c r="H38" s="61">
        <f>H36/G30</f>
        <v>-7.4999999999999997E-2</v>
      </c>
      <c r="I38" s="56"/>
      <c r="J38" s="5"/>
      <c r="K38" s="67"/>
      <c r="L38" s="68"/>
      <c r="M38" s="5"/>
      <c r="N38" s="69"/>
      <c r="O38" s="52"/>
      <c r="P38" s="53"/>
      <c r="Q38" s="52"/>
      <c r="R38" s="51"/>
    </row>
    <row r="39" spans="4:18" x14ac:dyDescent="0.25">
      <c r="D39" s="54"/>
      <c r="J39" s="5"/>
      <c r="K39" s="67"/>
      <c r="L39" s="68"/>
      <c r="M39" s="35"/>
      <c r="N39" s="69"/>
      <c r="O39" s="52"/>
      <c r="P39" s="53"/>
      <c r="Q39" s="52"/>
      <c r="R39" s="32"/>
    </row>
    <row r="40" spans="4:18" x14ac:dyDescent="0.25">
      <c r="D40" s="54"/>
      <c r="J40" s="5"/>
      <c r="K40" s="67"/>
      <c r="L40" s="68"/>
      <c r="M40" s="35"/>
      <c r="N40" s="35"/>
      <c r="O40" s="35"/>
      <c r="P40" s="35"/>
      <c r="Q40" s="35"/>
      <c r="R40" s="35"/>
    </row>
    <row r="41" spans="4:18" x14ac:dyDescent="0.25">
      <c r="D41" s="54"/>
      <c r="J41" s="5"/>
      <c r="K41" s="67"/>
      <c r="L41" s="68"/>
      <c r="M41" s="5"/>
      <c r="N41" s="5"/>
      <c r="O41" s="5"/>
      <c r="P41" s="5"/>
      <c r="Q41" s="5"/>
      <c r="R41" s="5"/>
    </row>
    <row r="42" spans="4:18" x14ac:dyDescent="0.25">
      <c r="D42" s="54"/>
      <c r="J42" s="5"/>
      <c r="K42" s="67"/>
      <c r="L42" s="68"/>
      <c r="M42" s="5"/>
      <c r="N42" s="5"/>
      <c r="O42" s="5"/>
      <c r="P42" s="5"/>
      <c r="Q42" s="5"/>
      <c r="R42" s="5"/>
    </row>
    <row r="43" spans="4:18" x14ac:dyDescent="0.25">
      <c r="D43" s="54"/>
      <c r="J43" s="5"/>
      <c r="K43" s="67"/>
      <c r="L43" s="68"/>
      <c r="M43" s="5"/>
      <c r="N43" s="5"/>
      <c r="O43" s="5"/>
      <c r="P43" s="5"/>
      <c r="Q43" s="5"/>
      <c r="R43" s="5"/>
    </row>
    <row r="44" spans="4:18" x14ac:dyDescent="0.25">
      <c r="D44" s="54"/>
      <c r="J44" s="5"/>
      <c r="K44" s="5"/>
      <c r="L44" s="5"/>
      <c r="M44" s="5"/>
      <c r="N44" s="5"/>
    </row>
    <row r="45" spans="4:18" x14ac:dyDescent="0.25">
      <c r="D45" s="54"/>
      <c r="J45" s="5"/>
      <c r="K45" s="5"/>
      <c r="L45" s="5"/>
      <c r="M45" s="5"/>
      <c r="N45" s="5"/>
    </row>
    <row r="46" spans="4:18" x14ac:dyDescent="0.25">
      <c r="D46" s="54"/>
      <c r="J46" s="5"/>
      <c r="K46" s="5"/>
      <c r="L46" s="5"/>
      <c r="M46" s="5"/>
      <c r="N46" s="5"/>
    </row>
    <row r="47" spans="4:18" x14ac:dyDescent="0.25">
      <c r="D47" s="54"/>
      <c r="J47" s="5"/>
      <c r="K47" s="5"/>
      <c r="L47" s="5"/>
      <c r="M47" s="5"/>
      <c r="N47" s="5"/>
    </row>
    <row r="48" spans="4:18" x14ac:dyDescent="0.25">
      <c r="D48" s="54"/>
      <c r="J48" s="5"/>
      <c r="K48" s="5"/>
      <c r="L48" s="5"/>
      <c r="M48" s="5"/>
      <c r="N48" s="5"/>
    </row>
    <row r="49" spans="4:4" x14ac:dyDescent="0.25">
      <c r="D49" s="54"/>
    </row>
    <row r="50" spans="4:4" x14ac:dyDescent="0.25">
      <c r="D50" s="54"/>
    </row>
    <row r="51" spans="4:4" x14ac:dyDescent="0.25">
      <c r="D51" s="54"/>
    </row>
    <row r="52" spans="4:4" x14ac:dyDescent="0.25">
      <c r="D52" s="54"/>
    </row>
    <row r="53" spans="4:4" x14ac:dyDescent="0.25">
      <c r="D53" s="54"/>
    </row>
    <row r="54" spans="4:4" x14ac:dyDescent="0.25">
      <c r="D54" s="54"/>
    </row>
    <row r="55" spans="4:4" x14ac:dyDescent="0.25">
      <c r="D55" s="54"/>
    </row>
    <row r="56" spans="4:4" x14ac:dyDescent="0.25">
      <c r="D56" s="54"/>
    </row>
    <row r="57" spans="4:4" x14ac:dyDescent="0.25">
      <c r="D57" s="54"/>
    </row>
    <row r="58" spans="4:4" x14ac:dyDescent="0.25">
      <c r="D58" s="54"/>
    </row>
    <row r="59" spans="4:4" x14ac:dyDescent="0.25">
      <c r="D59" s="54"/>
    </row>
    <row r="60" spans="4:4" x14ac:dyDescent="0.25">
      <c r="D60" s="54"/>
    </row>
    <row r="61" spans="4:4" x14ac:dyDescent="0.25">
      <c r="D61" s="54"/>
    </row>
    <row r="62" spans="4:4" x14ac:dyDescent="0.25">
      <c r="D62" s="54"/>
    </row>
    <row r="63" spans="4:4" x14ac:dyDescent="0.25">
      <c r="D63" s="9"/>
    </row>
    <row r="64" spans="4:4" x14ac:dyDescent="0.25">
      <c r="D64" s="9"/>
    </row>
    <row r="65" spans="4:4" x14ac:dyDescent="0.25">
      <c r="D65" s="9"/>
    </row>
  </sheetData>
  <mergeCells count="13">
    <mergeCell ref="R2:S2"/>
    <mergeCell ref="U2:U3"/>
    <mergeCell ref="Z2:AA2"/>
    <mergeCell ref="AC2:AC3"/>
    <mergeCell ref="F3:F4"/>
    <mergeCell ref="G3:H4"/>
    <mergeCell ref="R3:S3"/>
    <mergeCell ref="Z3:AA3"/>
    <mergeCell ref="D4:D5"/>
    <mergeCell ref="U6:V6"/>
    <mergeCell ref="AC6:AD6"/>
    <mergeCell ref="G31:H31"/>
    <mergeCell ref="G35:H35"/>
  </mergeCells>
  <conditionalFormatting sqref="G3:H4">
    <cfRule type="cellIs" dxfId="21" priority="21" operator="greaterThan">
      <formula>0</formula>
    </cfRule>
    <cfRule type="cellIs" dxfId="20" priority="22" operator="lessThan">
      <formula>0</formula>
    </cfRule>
  </conditionalFormatting>
  <conditionalFormatting sqref="Q8:Q13">
    <cfRule type="expression" dxfId="19" priority="19">
      <formula>$U8&lt;0</formula>
    </cfRule>
    <cfRule type="expression" dxfId="18" priority="20">
      <formula>$U8&gt;0</formula>
    </cfRule>
  </conditionalFormatting>
  <conditionalFormatting sqref="R8:U13">
    <cfRule type="expression" dxfId="17" priority="15">
      <formula>$W7&lt;$U8</formula>
    </cfRule>
    <cfRule type="expression" dxfId="16" priority="16">
      <formula>$W7&gt;$U8</formula>
    </cfRule>
  </conditionalFormatting>
  <conditionalFormatting sqref="S8:S13">
    <cfRule type="expression" dxfId="15" priority="17">
      <formula>$S8=TRUE</formula>
    </cfRule>
    <cfRule type="expression" dxfId="14" priority="18">
      <formula>$S8=FALSE</formula>
    </cfRule>
  </conditionalFormatting>
  <conditionalFormatting sqref="T3">
    <cfRule type="cellIs" dxfId="13" priority="13" operator="lessThan">
      <formula>$T$2</formula>
    </cfRule>
    <cfRule type="cellIs" dxfId="12" priority="14" operator="greaterThan">
      <formula>$T$2</formula>
    </cfRule>
  </conditionalFormatting>
  <conditionalFormatting sqref="T2">
    <cfRule type="cellIs" dxfId="11" priority="11" operator="lessThan">
      <formula>$T$3</formula>
    </cfRule>
    <cfRule type="cellIs" dxfId="10" priority="12" operator="greaterThan">
      <formula>$T$3</formula>
    </cfRule>
  </conditionalFormatting>
  <conditionalFormatting sqref="U2:U3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Y8:Y13">
    <cfRule type="expression" dxfId="7" priority="7">
      <formula>$AC8&lt;0</formula>
    </cfRule>
    <cfRule type="expression" dxfId="6" priority="8">
      <formula>$AC8&gt;0</formula>
    </cfRule>
  </conditionalFormatting>
  <conditionalFormatting sqref="AB3">
    <cfRule type="cellIs" dxfId="5" priority="5" operator="lessThan">
      <formula>$AB$2</formula>
    </cfRule>
    <cfRule type="cellIs" dxfId="4" priority="6" operator="greaterThan">
      <formula>$AB$2</formula>
    </cfRule>
  </conditionalFormatting>
  <conditionalFormatting sqref="AC2:AC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B2">
    <cfRule type="cellIs" dxfId="1" priority="1" operator="lessThan">
      <formula>$AB$3</formula>
    </cfRule>
    <cfRule type="cellIs" dxfId="0" priority="2" operator="greaterThan">
      <formula>$AB$3</formula>
    </cfRule>
  </conditionalFormatting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1">
                <anchor moveWithCells="1">
                  <from>
                    <xdr:col>18</xdr:col>
                    <xdr:colOff>85725</xdr:colOff>
                    <xdr:row>7</xdr:row>
                    <xdr:rowOff>0</xdr:rowOff>
                  </from>
                  <to>
                    <xdr:col>18</xdr:col>
                    <xdr:colOff>361950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18</xdr:col>
                    <xdr:colOff>85725</xdr:colOff>
                    <xdr:row>8</xdr:row>
                    <xdr:rowOff>0</xdr:rowOff>
                  </from>
                  <to>
                    <xdr:col>18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18</xdr:col>
                    <xdr:colOff>85725</xdr:colOff>
                    <xdr:row>9</xdr:row>
                    <xdr:rowOff>0</xdr:rowOff>
                  </from>
                  <to>
                    <xdr:col>18</xdr:col>
                    <xdr:colOff>409575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18</xdr:col>
                    <xdr:colOff>85725</xdr:colOff>
                    <xdr:row>10</xdr:row>
                    <xdr:rowOff>0</xdr:rowOff>
                  </from>
                  <to>
                    <xdr:col>18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0</xdr:rowOff>
                  </from>
                  <to>
                    <xdr:col>18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18</xdr:col>
                    <xdr:colOff>85725</xdr:colOff>
                    <xdr:row>12</xdr:row>
                    <xdr:rowOff>0</xdr:rowOff>
                  </from>
                  <to>
                    <xdr:col>18</xdr:col>
                    <xdr:colOff>409575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2">
                <anchor moveWithCells="1">
                  <from>
                    <xdr:col>18</xdr:col>
                    <xdr:colOff>85725</xdr:colOff>
                    <xdr:row>8</xdr:row>
                    <xdr:rowOff>0</xdr:rowOff>
                  </from>
                  <to>
                    <xdr:col>18</xdr:col>
                    <xdr:colOff>409575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 altText="1">
                <anchor moveWithCells="1">
                  <from>
                    <xdr:col>26</xdr:col>
                    <xdr:colOff>85725</xdr:colOff>
                    <xdr:row>7</xdr:row>
                    <xdr:rowOff>0</xdr:rowOff>
                  </from>
                  <to>
                    <xdr:col>26</xdr:col>
                    <xdr:colOff>361950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26</xdr:col>
                    <xdr:colOff>85725</xdr:colOff>
                    <xdr:row>8</xdr:row>
                    <xdr:rowOff>0</xdr:rowOff>
                  </from>
                  <to>
                    <xdr:col>26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26</xdr:col>
                    <xdr:colOff>85725</xdr:colOff>
                    <xdr:row>9</xdr:row>
                    <xdr:rowOff>0</xdr:rowOff>
                  </from>
                  <to>
                    <xdr:col>26</xdr:col>
                    <xdr:colOff>409575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26</xdr:col>
                    <xdr:colOff>85725</xdr:colOff>
                    <xdr:row>10</xdr:row>
                    <xdr:rowOff>0</xdr:rowOff>
                  </from>
                  <to>
                    <xdr:col>26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26</xdr:col>
                    <xdr:colOff>85725</xdr:colOff>
                    <xdr:row>11</xdr:row>
                    <xdr:rowOff>0</xdr:rowOff>
                  </from>
                  <to>
                    <xdr:col>26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26</xdr:col>
                    <xdr:colOff>85725</xdr:colOff>
                    <xdr:row>12</xdr:row>
                    <xdr:rowOff>0</xdr:rowOff>
                  </from>
                  <to>
                    <xdr:col>26</xdr:col>
                    <xdr:colOff>409575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2">
                <anchor moveWithCells="1">
                  <from>
                    <xdr:col>26</xdr:col>
                    <xdr:colOff>85725</xdr:colOff>
                    <xdr:row>8</xdr:row>
                    <xdr:rowOff>0</xdr:rowOff>
                  </from>
                  <to>
                    <xdr:col>26</xdr:col>
                    <xdr:colOff>409575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user43</cp:lastModifiedBy>
  <dcterms:created xsi:type="dcterms:W3CDTF">2017-03-05T21:03:54Z</dcterms:created>
  <dcterms:modified xsi:type="dcterms:W3CDTF">2017-03-06T12:35:11Z</dcterms:modified>
</cp:coreProperties>
</file>