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4" i="1" l="1" a="1"/>
  <c r="J4" i="1" s="1"/>
  <c r="J5" i="1" a="1"/>
  <c r="J5" i="1" s="1"/>
  <c r="J6" i="1" a="1"/>
  <c r="J6" i="1" s="1"/>
  <c r="J3" i="1" a="1"/>
  <c r="J3" i="1" s="1"/>
  <c r="I3" i="1" a="1"/>
  <c r="I3" i="1" s="1"/>
  <c r="I4" i="1" a="1"/>
  <c r="I4" i="1" s="1"/>
  <c r="I5" i="1" a="1"/>
  <c r="I5" i="1" s="1"/>
  <c r="I6" i="1" a="1"/>
  <c r="I6" i="1" s="1"/>
  <c r="G4" i="1" a="1"/>
  <c r="G4" i="1" s="1"/>
  <c r="H4" i="1" s="1" a="1"/>
  <c r="H4" i="1" s="1"/>
  <c r="G5" i="1" a="1"/>
  <c r="G5" i="1" s="1"/>
  <c r="H5" i="1" s="1" a="1"/>
  <c r="H5" i="1" s="1"/>
  <c r="G6" i="1" a="1"/>
  <c r="G6" i="1" s="1"/>
  <c r="H6" i="1" s="1" a="1"/>
  <c r="H6" i="1" s="1"/>
  <c r="G3" i="1" a="1"/>
  <c r="G3" i="1" s="1"/>
  <c r="H3" i="1" s="1" a="1"/>
  <c r="H3" i="1" s="1"/>
</calcChain>
</file>

<file path=xl/sharedStrings.xml><?xml version="1.0" encoding="utf-8"?>
<sst xmlns="http://schemas.openxmlformats.org/spreadsheetml/2006/main" count="39" uniqueCount="22">
  <si>
    <t>Артикул</t>
  </si>
  <si>
    <t>Продукт</t>
  </si>
  <si>
    <t>Ритейлер</t>
  </si>
  <si>
    <t>Цена ритейлера</t>
  </si>
  <si>
    <t>ПРОДУКТ 1</t>
  </si>
  <si>
    <t>продукт1</t>
  </si>
  <si>
    <t>продукт 1</t>
  </si>
  <si>
    <t>продавец 1</t>
  </si>
  <si>
    <t>продавец 2</t>
  </si>
  <si>
    <t>продавец 3</t>
  </si>
  <si>
    <t>продавец 12</t>
  </si>
  <si>
    <t>продукт 2</t>
  </si>
  <si>
    <t>продукт 3</t>
  </si>
  <si>
    <t>продукт 4</t>
  </si>
  <si>
    <t xml:space="preserve">нужно </t>
  </si>
  <si>
    <t>арт</t>
  </si>
  <si>
    <t>продавец</t>
  </si>
  <si>
    <t>цена мин 2</t>
  </si>
  <si>
    <t>цена мин 1</t>
  </si>
  <si>
    <t>продавец 16</t>
  </si>
  <si>
    <t>исходная таблица</t>
  </si>
  <si>
    <t>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</si>
</sst>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NumberFormat="1" applyBorder="1"/>
    <xf numFmtId="0" fontId="1" fillId="2" borderId="1" xfId="0" applyNumberFormat="1" applyFont="1" applyFill="1" applyBorder="1"/>
    <xf numFmtId="0" fontId="0" fillId="4" borderId="1" xfId="0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"/>
  <sheetViews>
    <sheetView tabSelected="1" workbookViewId="0">
      <selection activeCell="N15" sqref="N15"/>
    </sheetView>
  </sheetViews>
  <sheetFormatPr defaultRowHeight="15" x14ac:dyDescent="0.25"/>
  <cols>
    <col min="2" max="2" width="22.7109375" bestFit="1" customWidth="1"/>
    <col min="3" max="3" width="13.7109375" bestFit="1" customWidth="1"/>
    <col min="4" max="4" width="16.140625" bestFit="1" customWidth="1"/>
    <col min="7" max="7" width="11" bestFit="1" customWidth="1"/>
    <col min="8" max="8" width="12.28515625" bestFit="1" customWidth="1"/>
    <col min="9" max="9" width="10.85546875" bestFit="1" customWidth="1"/>
    <col min="10" max="10" width="12.28515625" bestFit="1" customWidth="1"/>
    <col min="11" max="11" width="11" bestFit="1" customWidth="1"/>
    <col min="12" max="12" width="12.28515625" bestFit="1" customWidth="1"/>
  </cols>
  <sheetData>
    <row r="1" spans="1:10" x14ac:dyDescent="0.25">
      <c r="B1" t="s">
        <v>20</v>
      </c>
      <c r="G1" t="s">
        <v>14</v>
      </c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F2" s="1" t="s">
        <v>15</v>
      </c>
      <c r="G2" s="1" t="s">
        <v>18</v>
      </c>
      <c r="H2" s="1" t="s">
        <v>16</v>
      </c>
      <c r="I2" s="1" t="s">
        <v>17</v>
      </c>
      <c r="J2" s="1" t="s">
        <v>16</v>
      </c>
    </row>
    <row r="3" spans="1:10" x14ac:dyDescent="0.25">
      <c r="A3" s="5">
        <v>7022</v>
      </c>
      <c r="B3" s="2" t="s">
        <v>4</v>
      </c>
      <c r="C3" s="2" t="s">
        <v>7</v>
      </c>
      <c r="D3" s="2">
        <v>19900</v>
      </c>
      <c r="F3" s="1">
        <v>7022</v>
      </c>
      <c r="G3" s="6">
        <f t="array" ref="G3">MIN(IF(A$3:A$10=$F3,D$3:D$10))</f>
        <v>19900</v>
      </c>
      <c r="H3" s="7" t="str">
        <f t="array" ref="H3">INDEX(C$3:C$10,MATCH(F3&amp;-G3,A$3:A$10&amp;-D$3:D$10,))</f>
        <v>продавец 1</v>
      </c>
      <c r="I3" s="6">
        <f t="array" ref="I3">IFERROR(SMALL(IF(A$3:A$10=$F3,D$3:D$10),2),"")</f>
        <v>19900</v>
      </c>
      <c r="J3" s="7" t="str">
        <f t="array" ref="J3">IFERROR(INDEX(C$1:C$10,ROUND(MOD(SMALL(IF(A$3:A$10=$F3,D$3:D$10+ROW(D$3:D$10)%%),2),1)/1%%,0)),"")</f>
        <v>продавец 2</v>
      </c>
    </row>
    <row r="4" spans="1:10" x14ac:dyDescent="0.25">
      <c r="A4" s="5">
        <v>7022</v>
      </c>
      <c r="B4" s="2" t="s">
        <v>5</v>
      </c>
      <c r="C4" s="2" t="s">
        <v>8</v>
      </c>
      <c r="D4" s="2">
        <v>19900</v>
      </c>
      <c r="F4" s="1">
        <v>7628</v>
      </c>
      <c r="G4" s="6">
        <f t="array" ref="G4">MIN(IF(A$3:A$10=$F4,D$3:D$10))</f>
        <v>31500</v>
      </c>
      <c r="H4" s="7" t="str">
        <f t="array" ref="H4">INDEX(C$3:C$10,MATCH(F4&amp;-G4,A$3:A$10&amp;-D$3:D$10,))</f>
        <v>продавец 3</v>
      </c>
      <c r="I4" s="6">
        <f t="array" ref="I4">IFERROR(SMALL(IF(A$3:A$10=$F4,D$3:D$10),2),"")</f>
        <v>32200</v>
      </c>
      <c r="J4" s="7" t="str">
        <f t="array" ref="J4">IFERROR(INDEX(C$1:C$10,ROUND(MOD(SMALL(IF(A$3:A$10=$F4,D$3:D$10+ROW(D$3:D$10)%%),2),1)/1%%,0)),"")</f>
        <v>продавец 12</v>
      </c>
    </row>
    <row r="5" spans="1:10" x14ac:dyDescent="0.25">
      <c r="A5" s="5">
        <v>7022</v>
      </c>
      <c r="B5" s="2" t="s">
        <v>6</v>
      </c>
      <c r="C5" s="2" t="s">
        <v>9</v>
      </c>
      <c r="D5" s="2">
        <v>19900</v>
      </c>
      <c r="F5" s="1">
        <v>7630</v>
      </c>
      <c r="G5" s="6">
        <f t="array" ref="G5">MIN(IF(A$3:A$10=$F5,D$3:D$10))</f>
        <v>25900</v>
      </c>
      <c r="H5" s="7" t="str">
        <f t="array" ref="H5">INDEX(C$3:C$10,MATCH(F5&amp;-G5,A$3:A$10&amp;-D$3:D$10,))</f>
        <v>продавец 16</v>
      </c>
      <c r="I5" s="6" t="str">
        <f t="array" ref="I5">IFERROR(SMALL(IF(A$3:A$10=$F5,D$3:D$10),2),"")</f>
        <v/>
      </c>
      <c r="J5" s="7" t="str">
        <f t="array" ref="J5">IFERROR(INDEX(C$1:C$10,ROUND(MOD(SMALL(IF(A$3:A$10=$F5,D$3:D$10+ROW(D$3:D$10)%%),2),1)/1%%,0)),"")</f>
        <v/>
      </c>
    </row>
    <row r="6" spans="1:10" x14ac:dyDescent="0.25">
      <c r="A6" s="4">
        <v>7628</v>
      </c>
      <c r="B6" s="1" t="s">
        <v>11</v>
      </c>
      <c r="C6" s="2" t="s">
        <v>10</v>
      </c>
      <c r="D6" s="1">
        <v>32200</v>
      </c>
      <c r="F6" s="4">
        <v>3114</v>
      </c>
      <c r="G6" s="6">
        <f t="array" ref="G6">MIN(IF(A$3:A$10=$F6,D$3:D$10))</f>
        <v>9990</v>
      </c>
      <c r="H6" s="7" t="str">
        <f t="array" ref="H6">INDEX(C$3:C$10,MATCH(F6&amp;-G6,A$3:A$10&amp;-D$3:D$10,))</f>
        <v>продавец 3</v>
      </c>
      <c r="I6" s="6" t="str">
        <f t="array" ref="I6">IFERROR(SMALL(IF(A$3:A$10=$F6,D$3:D$10),2),"")</f>
        <v/>
      </c>
      <c r="J6" s="7" t="str">
        <f t="array" ref="J6">IFERROR(INDEX(C$1:C$10,ROUND(MOD(SMALL(IF(A$3:A$10=$F6,D$3:D$10+ROW(D$3:D$10)%%),2),1)/1%%,0)),"")</f>
        <v/>
      </c>
    </row>
    <row r="7" spans="1:10" x14ac:dyDescent="0.25">
      <c r="A7" s="4">
        <v>7628</v>
      </c>
      <c r="B7" s="1" t="s">
        <v>11</v>
      </c>
      <c r="C7" s="2" t="s">
        <v>9</v>
      </c>
      <c r="D7" s="1">
        <v>31500</v>
      </c>
    </row>
    <row r="8" spans="1:10" x14ac:dyDescent="0.25">
      <c r="A8" s="4">
        <v>7628</v>
      </c>
      <c r="B8" s="1" t="s">
        <v>11</v>
      </c>
      <c r="C8" s="1" t="s">
        <v>7</v>
      </c>
      <c r="D8" s="1">
        <v>33000</v>
      </c>
      <c r="G8" t="s">
        <v>21</v>
      </c>
    </row>
    <row r="9" spans="1:10" x14ac:dyDescent="0.25">
      <c r="A9" s="5">
        <v>7630</v>
      </c>
      <c r="B9" s="2" t="s">
        <v>12</v>
      </c>
      <c r="C9" s="1" t="s">
        <v>19</v>
      </c>
      <c r="D9" s="2">
        <v>25900</v>
      </c>
      <c r="F9" s="1" t="s">
        <v>15</v>
      </c>
      <c r="G9" s="1" t="s">
        <v>18</v>
      </c>
      <c r="H9" s="1" t="s">
        <v>16</v>
      </c>
      <c r="I9" s="1" t="s">
        <v>17</v>
      </c>
      <c r="J9" s="1" t="s">
        <v>16</v>
      </c>
    </row>
    <row r="10" spans="1:10" x14ac:dyDescent="0.25">
      <c r="A10" s="4">
        <v>3114</v>
      </c>
      <c r="B10" s="1" t="s">
        <v>13</v>
      </c>
      <c r="C10" s="2" t="s">
        <v>9</v>
      </c>
      <c r="D10" s="3">
        <v>9990</v>
      </c>
      <c r="F10" s="1">
        <v>7022</v>
      </c>
      <c r="G10" s="1">
        <v>19900</v>
      </c>
      <c r="H10" s="2" t="s">
        <v>7</v>
      </c>
      <c r="I10" s="2">
        <v>19900</v>
      </c>
      <c r="J10" s="2" t="s">
        <v>8</v>
      </c>
    </row>
    <row r="11" spans="1:10" x14ac:dyDescent="0.25">
      <c r="F11" s="1">
        <v>7628</v>
      </c>
      <c r="G11" s="1">
        <v>31500</v>
      </c>
      <c r="H11" s="2" t="s">
        <v>9</v>
      </c>
      <c r="I11" s="1">
        <v>32200</v>
      </c>
      <c r="J11" s="2" t="s">
        <v>10</v>
      </c>
    </row>
    <row r="12" spans="1:10" x14ac:dyDescent="0.25">
      <c r="F12" s="1">
        <v>7630</v>
      </c>
      <c r="G12" s="2">
        <v>25900</v>
      </c>
      <c r="H12" s="1" t="s">
        <v>19</v>
      </c>
      <c r="I12" s="1"/>
      <c r="J12" s="1"/>
    </row>
    <row r="13" spans="1:10" x14ac:dyDescent="0.25">
      <c r="F13" s="4">
        <v>3114</v>
      </c>
      <c r="G13" s="3">
        <v>9990</v>
      </c>
      <c r="H13" s="2" t="s">
        <v>9</v>
      </c>
      <c r="I13" s="1"/>
      <c r="J13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 3</dc:creator>
  <cp:lastModifiedBy>ГАВ</cp:lastModifiedBy>
  <dcterms:created xsi:type="dcterms:W3CDTF">2017-03-14T11:26:10Z</dcterms:created>
  <dcterms:modified xsi:type="dcterms:W3CDTF">2017-03-14T12:24:40Z</dcterms:modified>
</cp:coreProperties>
</file>