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"/>
    </mc:Choice>
  </mc:AlternateContent>
  <bookViews>
    <workbookView xWindow="480" yWindow="60" windowWidth="18195" windowHeight="11565"/>
  </bookViews>
  <sheets>
    <sheet name="БЕ Пов Недели" sheetId="2" r:id="rId1"/>
  </sheets>
  <calcPr calcId="162913"/>
</workbook>
</file>

<file path=xl/calcChain.xml><?xml version="1.0" encoding="utf-8"?>
<calcChain xmlns="http://schemas.openxmlformats.org/spreadsheetml/2006/main">
  <c r="AE240" i="2" l="1"/>
  <c r="AE241" i="2"/>
  <c r="AE242" i="2"/>
  <c r="AE243" i="2"/>
  <c r="AE244" i="2"/>
  <c r="AE245" i="2"/>
  <c r="AE246" i="2"/>
  <c r="AE247" i="2"/>
  <c r="AE239" i="2"/>
  <c r="AE212" i="2"/>
  <c r="AE213" i="2"/>
  <c r="AE214" i="2"/>
  <c r="AE215" i="2"/>
  <c r="AE216" i="2"/>
  <c r="AE217" i="2"/>
  <c r="AE218" i="2"/>
  <c r="AE219" i="2"/>
  <c r="AE211" i="2"/>
  <c r="AE184" i="2"/>
  <c r="AE185" i="2"/>
  <c r="AE186" i="2"/>
  <c r="AE187" i="2"/>
  <c r="AE188" i="2"/>
  <c r="AE189" i="2"/>
  <c r="AE190" i="2"/>
  <c r="AE191" i="2"/>
  <c r="AE183" i="2"/>
  <c r="AE156" i="2"/>
  <c r="AE157" i="2"/>
  <c r="AE158" i="2"/>
  <c r="AE159" i="2"/>
  <c r="AE160" i="2"/>
  <c r="AE161" i="2"/>
  <c r="AE162" i="2"/>
  <c r="AE163" i="2"/>
  <c r="AE155" i="2"/>
  <c r="X3" i="2" l="1"/>
  <c r="Y3" i="2" s="1"/>
  <c r="Z3" i="2" s="1"/>
  <c r="AC3" i="2" s="1"/>
  <c r="AD3" i="2" s="1"/>
  <c r="AE129" i="2"/>
  <c r="AE130" i="2"/>
  <c r="AE131" i="2"/>
  <c r="AE132" i="2"/>
  <c r="AE133" i="2"/>
  <c r="AE134" i="2"/>
  <c r="AE135" i="2"/>
  <c r="AE136" i="2"/>
  <c r="AE102" i="2"/>
  <c r="AE103" i="2"/>
  <c r="AE104" i="2"/>
  <c r="AE105" i="2"/>
  <c r="AE106" i="2"/>
  <c r="AE107" i="2"/>
  <c r="AE108" i="2"/>
  <c r="AE109" i="2"/>
  <c r="AE77" i="2"/>
  <c r="AE78" i="2"/>
  <c r="AE79" i="2"/>
  <c r="AE80" i="2"/>
  <c r="AE81" i="2"/>
  <c r="AE82" i="2"/>
  <c r="AE83" i="2"/>
  <c r="AE84" i="2"/>
  <c r="AE52" i="2"/>
  <c r="AE53" i="2"/>
  <c r="AE54" i="2"/>
  <c r="AE55" i="2"/>
  <c r="AE56" i="2"/>
  <c r="AE57" i="2"/>
  <c r="AE58" i="2"/>
  <c r="AE59" i="2"/>
  <c r="AE28" i="2"/>
  <c r="AE29" i="2"/>
  <c r="AE30" i="2"/>
  <c r="AE31" i="2"/>
  <c r="AE32" i="2"/>
  <c r="AE33" i="2"/>
  <c r="AE34" i="2"/>
  <c r="AE35" i="2"/>
  <c r="AE7" i="2"/>
  <c r="AE8" i="2"/>
  <c r="AE9" i="2"/>
  <c r="AE10" i="2"/>
  <c r="AE11" i="2"/>
  <c r="AE12" i="2"/>
  <c r="AE6" i="2"/>
  <c r="AE5" i="2"/>
  <c r="AE128" i="2"/>
  <c r="AE101" i="2"/>
  <c r="AE76" i="2"/>
  <c r="AE51" i="2"/>
  <c r="AE27" i="2"/>
  <c r="AE4" i="2"/>
</calcChain>
</file>

<file path=xl/sharedStrings.xml><?xml version="1.0" encoding="utf-8"?>
<sst xmlns="http://schemas.openxmlformats.org/spreadsheetml/2006/main" count="460" uniqueCount="271">
  <si>
    <t>ТН без учета скидки %</t>
  </si>
  <si>
    <t>ТН с учетом скидки %</t>
  </si>
  <si>
    <t>ТН по остаткам %</t>
  </si>
  <si>
    <t>Скидка (%)</t>
  </si>
  <si>
    <t>Саратов_45</t>
  </si>
  <si>
    <t>Отклон</t>
  </si>
  <si>
    <t>Скидка (сумма)</t>
  </si>
  <si>
    <t>ВД без учета скидки</t>
  </si>
  <si>
    <t>ВД с учетом скидки</t>
  </si>
  <si>
    <t>Выручка без учета скидки</t>
  </si>
  <si>
    <t>Выручка с учетом скидки</t>
  </si>
  <si>
    <t>09.01-15.01</t>
  </si>
  <si>
    <t>16.01-22.01</t>
  </si>
  <si>
    <t>23.01-29.01</t>
  </si>
  <si>
    <t>30.01-05.02</t>
  </si>
  <si>
    <t>06.02-12.02</t>
  </si>
  <si>
    <t>13.02-19.02</t>
  </si>
  <si>
    <t>5 978,87</t>
  </si>
  <si>
    <t>197 740,14</t>
  </si>
  <si>
    <t>191 761,27</t>
  </si>
  <si>
    <t>1 141 172,90</t>
  </si>
  <si>
    <t>1 135 194,03</t>
  </si>
  <si>
    <t>69 201,49</t>
  </si>
  <si>
    <t>385 646,58</t>
  </si>
  <si>
    <t>316 445,09</t>
  </si>
  <si>
    <t>1 331 394,21</t>
  </si>
  <si>
    <t>1 262 192,72</t>
  </si>
  <si>
    <t>56 240,00</t>
  </si>
  <si>
    <t>207 287,64</t>
  </si>
  <si>
    <t>151 047,64</t>
  </si>
  <si>
    <t>693 314,92</t>
  </si>
  <si>
    <t>637 074,92</t>
  </si>
  <si>
    <t>20 257,36</t>
  </si>
  <si>
    <t>160 382,06</t>
  </si>
  <si>
    <t>140 124,70</t>
  </si>
  <si>
    <t>879 410,22</t>
  </si>
  <si>
    <t>859 152,86</t>
  </si>
  <si>
    <t>32 985,91</t>
  </si>
  <si>
    <t>279 122,87</t>
  </si>
  <si>
    <t>246 136,96</t>
  </si>
  <si>
    <t>1 998 395,80</t>
  </si>
  <si>
    <t>1 965 409,89</t>
  </si>
  <si>
    <t>31 803,77</t>
  </si>
  <si>
    <t>491 014,20</t>
  </si>
  <si>
    <t>459 210,43</t>
  </si>
  <si>
    <t>3 100 183,89</t>
  </si>
  <si>
    <t>3 068 380,12</t>
  </si>
  <si>
    <t>2 818,60</t>
  </si>
  <si>
    <t>90 769,76</t>
  </si>
  <si>
    <t>87 951,16</t>
  </si>
  <si>
    <t>665 576,97</t>
  </si>
  <si>
    <t>662 758,37</t>
  </si>
  <si>
    <t>16 316,02</t>
  </si>
  <si>
    <t>83 618,48</t>
  </si>
  <si>
    <t>67 302,46</t>
  </si>
  <si>
    <t>671 069,07</t>
  </si>
  <si>
    <t>654 753,05</t>
  </si>
  <si>
    <t>151 892,48</t>
  </si>
  <si>
    <t>656 051,80</t>
  </si>
  <si>
    <t>504 159,32</t>
  </si>
  <si>
    <t>2 550 411,01</t>
  </si>
  <si>
    <t>2 398 518,53</t>
  </si>
  <si>
    <t>20.02-26.02</t>
  </si>
  <si>
    <t>7 724,30</t>
  </si>
  <si>
    <t>173 664,12</t>
  </si>
  <si>
    <t>165 939,82</t>
  </si>
  <si>
    <t>976 884,67</t>
  </si>
  <si>
    <t>969 160,37</t>
  </si>
  <si>
    <t>27.02-05.03</t>
  </si>
  <si>
    <t>06.03-12.03</t>
  </si>
  <si>
    <t>13.03-19.03</t>
  </si>
  <si>
    <t>20.03-26.03</t>
  </si>
  <si>
    <t>5 388,43</t>
  </si>
  <si>
    <t>202 633,34</t>
  </si>
  <si>
    <t>197 244,91</t>
  </si>
  <si>
    <t>1 114 291,74</t>
  </si>
  <si>
    <t>1 108 903,31</t>
  </si>
  <si>
    <t>2 687,88</t>
  </si>
  <si>
    <t>187 426,80</t>
  </si>
  <si>
    <t>184 738,92</t>
  </si>
  <si>
    <t>1 028 674,86</t>
  </si>
  <si>
    <t>1 025 986,98</t>
  </si>
  <si>
    <t>5 774,39</t>
  </si>
  <si>
    <t>209 311,79</t>
  </si>
  <si>
    <t>203 537,40</t>
  </si>
  <si>
    <t>1 168 241,00</t>
  </si>
  <si>
    <t>1 162 466,61</t>
  </si>
  <si>
    <t>52 946,72</t>
  </si>
  <si>
    <t>355 746,61</t>
  </si>
  <si>
    <t>302 799,89</t>
  </si>
  <si>
    <t>1 171 800,80</t>
  </si>
  <si>
    <t>1 118 854,08</t>
  </si>
  <si>
    <t>75 737,57</t>
  </si>
  <si>
    <t>407 102,49</t>
  </si>
  <si>
    <t>331 364,92</t>
  </si>
  <si>
    <t>1 335 045,34</t>
  </si>
  <si>
    <t>1 259 307,77</t>
  </si>
  <si>
    <t>67 575,61</t>
  </si>
  <si>
    <t>401 538,46</t>
  </si>
  <si>
    <t>333 962,85</t>
  </si>
  <si>
    <t>1 348 626,96</t>
  </si>
  <si>
    <t>1 281 051,35</t>
  </si>
  <si>
    <t>79 746,40</t>
  </si>
  <si>
    <t>415 113,29</t>
  </si>
  <si>
    <t>335 366,89</t>
  </si>
  <si>
    <t>1 397 001,08</t>
  </si>
  <si>
    <t>1 317 254,68</t>
  </si>
  <si>
    <t>30 881,39</t>
  </si>
  <si>
    <t>162 642,57</t>
  </si>
  <si>
    <t>131 761,18</t>
  </si>
  <si>
    <t>517 498,61</t>
  </si>
  <si>
    <t>486 617,22</t>
  </si>
  <si>
    <t>29 082,94</t>
  </si>
  <si>
    <t>159 158,37</t>
  </si>
  <si>
    <t>130 075,43</t>
  </si>
  <si>
    <t>510 366,46</t>
  </si>
  <si>
    <t>481 283,52</t>
  </si>
  <si>
    <t>51 930,41</t>
  </si>
  <si>
    <t>195 561,98</t>
  </si>
  <si>
    <t>143 631,57</t>
  </si>
  <si>
    <t>635 166,67</t>
  </si>
  <si>
    <t>583 236,26</t>
  </si>
  <si>
    <t>25 596,81</t>
  </si>
  <si>
    <t>180 684,74</t>
  </si>
  <si>
    <t>155 087,93</t>
  </si>
  <si>
    <t>556 180,48</t>
  </si>
  <si>
    <t>530 583,67</t>
  </si>
  <si>
    <t>19 960,78</t>
  </si>
  <si>
    <t>151 390,11</t>
  </si>
  <si>
    <t>131 429,33</t>
  </si>
  <si>
    <t>870 685,47</t>
  </si>
  <si>
    <t>850 724,69</t>
  </si>
  <si>
    <t>21 203,06</t>
  </si>
  <si>
    <t>153 632,87</t>
  </si>
  <si>
    <t>132 429,81</t>
  </si>
  <si>
    <t>863 469,56</t>
  </si>
  <si>
    <t>842 266,50</t>
  </si>
  <si>
    <t>1 859,90</t>
  </si>
  <si>
    <t>151 592,62</t>
  </si>
  <si>
    <t>149 732,72</t>
  </si>
  <si>
    <t>848 914,23</t>
  </si>
  <si>
    <t>847 054,33</t>
  </si>
  <si>
    <t>3 586,81</t>
  </si>
  <si>
    <t>161 327,31</t>
  </si>
  <si>
    <t>157 740,50</t>
  </si>
  <si>
    <t>894 964,61</t>
  </si>
  <si>
    <t>891 377,80</t>
  </si>
  <si>
    <t>32 070,03</t>
  </si>
  <si>
    <t>248 811,17</t>
  </si>
  <si>
    <t>216 741,14</t>
  </si>
  <si>
    <t>1 732 600,83</t>
  </si>
  <si>
    <t>1 700 530,80</t>
  </si>
  <si>
    <t>25 108,97</t>
  </si>
  <si>
    <t>301 629,80</t>
  </si>
  <si>
    <t>276 520,83</t>
  </si>
  <si>
    <t>2 060 942,69</t>
  </si>
  <si>
    <t>2 035 833,72</t>
  </si>
  <si>
    <t>11 898,35</t>
  </si>
  <si>
    <t>292 456,78</t>
  </si>
  <si>
    <t>280 558,43</t>
  </si>
  <si>
    <t>1 982 426,00</t>
  </si>
  <si>
    <t>1 970 527,65</t>
  </si>
  <si>
    <t>148 146,21</t>
  </si>
  <si>
    <t>384 801,57</t>
  </si>
  <si>
    <t>236 655,36</t>
  </si>
  <si>
    <t>2 879 113,89</t>
  </si>
  <si>
    <t>2 730 967,68</t>
  </si>
  <si>
    <t>23 924,72</t>
  </si>
  <si>
    <t>425 443,37</t>
  </si>
  <si>
    <t>401 518,65</t>
  </si>
  <si>
    <t>2 648 026,27</t>
  </si>
  <si>
    <t>2 624 101,55</t>
  </si>
  <si>
    <t>21 020,83</t>
  </si>
  <si>
    <t>515 386,52</t>
  </si>
  <si>
    <t>494 365,69</t>
  </si>
  <si>
    <t>3 185 159,88</t>
  </si>
  <si>
    <t>3 164 139,05</t>
  </si>
  <si>
    <t>13 144,82</t>
  </si>
  <si>
    <t>508 941,33</t>
  </si>
  <si>
    <t>495 796,51</t>
  </si>
  <si>
    <t>3 044 288,72</t>
  </si>
  <si>
    <t>3 031 143,90</t>
  </si>
  <si>
    <t>59 765,39</t>
  </si>
  <si>
    <t>578 103,76</t>
  </si>
  <si>
    <t>518 338,37</t>
  </si>
  <si>
    <t>3 482 411,77</t>
  </si>
  <si>
    <t>3 422 646,38</t>
  </si>
  <si>
    <t>4 732,14</t>
  </si>
  <si>
    <t>104 560,39</t>
  </si>
  <si>
    <t>99 828,25</t>
  </si>
  <si>
    <t>779 780,77</t>
  </si>
  <si>
    <t>775 048,63</t>
  </si>
  <si>
    <t>4 110,45</t>
  </si>
  <si>
    <t>81 471,32</t>
  </si>
  <si>
    <t>77 360,87</t>
  </si>
  <si>
    <t>586 463,51</t>
  </si>
  <si>
    <t>582 353,06</t>
  </si>
  <si>
    <t>1 505,23</t>
  </si>
  <si>
    <t>96 351,12</t>
  </si>
  <si>
    <t>94 845,89</t>
  </si>
  <si>
    <t>712 480,96</t>
  </si>
  <si>
    <t>710 975,73</t>
  </si>
  <si>
    <t>83 910,04</t>
  </si>
  <si>
    <t>83 859,19</t>
  </si>
  <si>
    <t>623 348,07</t>
  </si>
  <si>
    <t>623 297,22</t>
  </si>
  <si>
    <t>14 204,12</t>
  </si>
  <si>
    <t>98 008,32</t>
  </si>
  <si>
    <t>83 804,20</t>
  </si>
  <si>
    <t>716 141,28</t>
  </si>
  <si>
    <t>701 937,16</t>
  </si>
  <si>
    <t>21 348,71</t>
  </si>
  <si>
    <t>81 819,66</t>
  </si>
  <si>
    <t>60 470,95</t>
  </si>
  <si>
    <t>665 787,16</t>
  </si>
  <si>
    <t>644 438,45</t>
  </si>
  <si>
    <t>25 347,87</t>
  </si>
  <si>
    <t>95 375,49</t>
  </si>
  <si>
    <t>70 027,62</t>
  </si>
  <si>
    <t>730 690,16</t>
  </si>
  <si>
    <t>705 342,29</t>
  </si>
  <si>
    <t>6 925,93</t>
  </si>
  <si>
    <t>92 763,19</t>
  </si>
  <si>
    <t>85 837,26</t>
  </si>
  <si>
    <t>712 232,53</t>
  </si>
  <si>
    <t>705 306,60</t>
  </si>
  <si>
    <t>125 050,59</t>
  </si>
  <si>
    <t>529 517,77</t>
  </si>
  <si>
    <t>404 467,18</t>
  </si>
  <si>
    <t>2 083 203,61</t>
  </si>
  <si>
    <t>1 958 153,02</t>
  </si>
  <si>
    <t>165 104,82</t>
  </si>
  <si>
    <t>666 129,04</t>
  </si>
  <si>
    <t>501 024,22</t>
  </si>
  <si>
    <t>2 587 802,23</t>
  </si>
  <si>
    <t>2 422 697,41</t>
  </si>
  <si>
    <t>156 405,66</t>
  </si>
  <si>
    <t>611 745,44</t>
  </si>
  <si>
    <t>455 339,78</t>
  </si>
  <si>
    <t>2 420 536,60</t>
  </si>
  <si>
    <t>2 264 130,94</t>
  </si>
  <si>
    <t>169 731,51</t>
  </si>
  <si>
    <t>685 596,55</t>
  </si>
  <si>
    <t>515 865,04</t>
  </si>
  <si>
    <t>2 662 167,65</t>
  </si>
  <si>
    <t>2 492 436,14</t>
  </si>
  <si>
    <t>294 774,56</t>
  </si>
  <si>
    <t>1 308 607,60</t>
  </si>
  <si>
    <t>1 013 833,04</t>
  </si>
  <si>
    <t>4 739 644,04</t>
  </si>
  <si>
    <t>4 444 869,48</t>
  </si>
  <si>
    <t>368 049,22</t>
  </si>
  <si>
    <t>1 529 918,36</t>
  </si>
  <si>
    <t>1 161 869,14</t>
  </si>
  <si>
    <t>5 506 945,46</t>
  </si>
  <si>
    <t>5 138 896,24</t>
  </si>
  <si>
    <t>348 200,54</t>
  </si>
  <si>
    <t>1 497 464,15</t>
  </si>
  <si>
    <t>1 149 263,61</t>
  </si>
  <si>
    <t>5 475 522,66</t>
  </si>
  <si>
    <t>5 127 322,12</t>
  </si>
  <si>
    <t>С20</t>
  </si>
  <si>
    <t>С45</t>
  </si>
  <si>
    <t>В40</t>
  </si>
  <si>
    <t>В20</t>
  </si>
  <si>
    <t>С15</t>
  </si>
  <si>
    <t>С15об</t>
  </si>
  <si>
    <t>С13</t>
  </si>
  <si>
    <t>В13</t>
  </si>
  <si>
    <t>С35</t>
  </si>
  <si>
    <t>С40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</si>
</sst>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0" xfId="0" applyFont="1"/>
    <xf numFmtId="2" fontId="2" fillId="3" borderId="1" xfId="2" applyNumberFormat="1" applyFont="1" applyFill="1" applyBorder="1" applyAlignment="1">
      <alignment horizontal="left" vertical="top" wrapText="1" indent="1"/>
    </xf>
    <xf numFmtId="0" fontId="3" fillId="3" borderId="1" xfId="3" applyNumberFormat="1" applyFont="1" applyFill="1" applyBorder="1" applyAlignment="1">
      <alignment horizontal="left" vertical="top" wrapText="1" indent="1"/>
    </xf>
    <xf numFmtId="2" fontId="3" fillId="3" borderId="1" xfId="3" applyNumberFormat="1" applyFont="1" applyFill="1" applyBorder="1" applyAlignment="1">
      <alignment horizontal="left" vertical="top" wrapText="1" indent="1"/>
    </xf>
    <xf numFmtId="3" fontId="3" fillId="3" borderId="1" xfId="3" applyNumberFormat="1" applyFont="1" applyFill="1" applyBorder="1" applyAlignment="1">
      <alignment horizontal="left" vertical="top" wrapText="1" indent="1"/>
    </xf>
    <xf numFmtId="2" fontId="2" fillId="3" borderId="1" xfId="3" applyNumberFormat="1" applyFont="1" applyFill="1" applyBorder="1" applyAlignment="1">
      <alignment horizontal="left" vertical="top" wrapText="1" indent="1"/>
    </xf>
    <xf numFmtId="3" fontId="2" fillId="3" borderId="1" xfId="3" applyNumberFormat="1" applyFont="1" applyFill="1" applyBorder="1" applyAlignment="1">
      <alignment horizontal="left" vertical="top" wrapText="1" indent="1"/>
    </xf>
    <xf numFmtId="4" fontId="2" fillId="3" borderId="1" xfId="2" applyNumberFormat="1" applyFont="1" applyFill="1" applyBorder="1" applyAlignment="1">
      <alignment horizontal="left" vertical="top" wrapText="1" indent="1"/>
    </xf>
    <xf numFmtId="0" fontId="0" fillId="0" borderId="0" xfId="0" applyBorder="1"/>
    <xf numFmtId="4" fontId="2" fillId="0" borderId="0" xfId="3" applyNumberFormat="1" applyFont="1" applyFill="1" applyBorder="1" applyAlignment="1">
      <alignment horizontal="left" vertical="top" wrapText="1" indent="1"/>
    </xf>
    <xf numFmtId="2" fontId="5" fillId="3" borderId="1" xfId="1" applyNumberFormat="1" applyFont="1" applyFill="1" applyBorder="1" applyAlignment="1">
      <alignment horizontal="left" vertical="top" wrapText="1" indent="1"/>
    </xf>
    <xf numFmtId="2" fontId="5" fillId="3" borderId="1" xfId="3" applyNumberFormat="1" applyFont="1" applyFill="1" applyBorder="1" applyAlignment="1">
      <alignment horizontal="left" vertical="top" wrapText="1" indent="1"/>
    </xf>
    <xf numFmtId="4" fontId="2" fillId="3" borderId="1" xfId="3" applyNumberFormat="1" applyFont="1" applyFill="1" applyBorder="1" applyAlignment="1">
      <alignment horizontal="left" vertical="top" wrapText="1" indent="1"/>
    </xf>
    <xf numFmtId="3" fontId="5" fillId="3" borderId="1" xfId="1" applyNumberFormat="1" applyFont="1" applyFill="1" applyBorder="1" applyAlignment="1">
      <alignment horizontal="left" vertical="top" wrapText="1" indent="1"/>
    </xf>
    <xf numFmtId="0" fontId="6" fillId="0" borderId="0" xfId="0" applyFont="1"/>
    <xf numFmtId="2" fontId="2" fillId="3" borderId="3" xfId="3" applyNumberFormat="1" applyFont="1" applyFill="1" applyBorder="1" applyAlignment="1">
      <alignment horizontal="left" vertical="top" wrapText="1" indent="1"/>
    </xf>
    <xf numFmtId="4" fontId="2" fillId="3" borderId="3" xfId="3" applyNumberFormat="1" applyFont="1" applyFill="1" applyBorder="1" applyAlignment="1">
      <alignment horizontal="left" vertical="top" wrapText="1" indent="1"/>
    </xf>
    <xf numFmtId="3" fontId="2" fillId="3" borderId="1" xfId="2" applyNumberFormat="1" applyFont="1" applyFill="1" applyBorder="1" applyAlignment="1">
      <alignment horizontal="left" vertical="top" wrapText="1" indent="1"/>
    </xf>
    <xf numFmtId="0" fontId="1" fillId="0" borderId="0" xfId="3"/>
    <xf numFmtId="2" fontId="7" fillId="3" borderId="1" xfId="3" applyNumberFormat="1" applyFont="1" applyFill="1" applyBorder="1" applyAlignment="1">
      <alignment horizontal="left" vertical="top" wrapText="1" indent="1"/>
    </xf>
    <xf numFmtId="2" fontId="2" fillId="3" borderId="1" xfId="1" applyNumberFormat="1" applyFont="1" applyFill="1" applyBorder="1" applyAlignment="1">
      <alignment horizontal="left" vertical="top" wrapText="1" indent="1"/>
    </xf>
    <xf numFmtId="3" fontId="2" fillId="3" borderId="1" xfId="1" applyNumberFormat="1" applyFont="1" applyFill="1" applyBorder="1" applyAlignment="1">
      <alignment horizontal="left" vertical="top" wrapText="1" indent="1"/>
    </xf>
    <xf numFmtId="4" fontId="7" fillId="3" borderId="1" xfId="3" applyNumberFormat="1" applyFont="1" applyFill="1" applyBorder="1" applyAlignment="1">
      <alignment horizontal="left" vertical="top" wrapText="1" indent="1"/>
    </xf>
    <xf numFmtId="3" fontId="7" fillId="3" borderId="1" xfId="3" applyNumberFormat="1" applyFont="1" applyFill="1" applyBorder="1" applyAlignment="1">
      <alignment horizontal="left" vertical="top" wrapText="1" indent="1"/>
    </xf>
    <xf numFmtId="2" fontId="2" fillId="3" borderId="2" xfId="3" applyNumberFormat="1" applyFont="1" applyFill="1" applyBorder="1" applyAlignment="1">
      <alignment horizontal="left" vertical="top" wrapText="1" indent="1"/>
    </xf>
    <xf numFmtId="4" fontId="2" fillId="3" borderId="2" xfId="3" applyNumberFormat="1" applyFont="1" applyFill="1" applyBorder="1" applyAlignment="1">
      <alignment horizontal="left" vertical="top" wrapText="1" indent="1"/>
    </xf>
    <xf numFmtId="2" fontId="8" fillId="3" borderId="2" xfId="3" applyNumberFormat="1" applyFont="1" applyFill="1" applyBorder="1" applyAlignment="1">
      <alignment horizontal="left" vertical="top" wrapText="1" indent="1"/>
    </xf>
    <xf numFmtId="4" fontId="8" fillId="3" borderId="2" xfId="3" applyNumberFormat="1" applyFont="1" applyFill="1" applyBorder="1" applyAlignment="1">
      <alignment horizontal="left" vertical="top" wrapText="1" indent="1"/>
    </xf>
    <xf numFmtId="0" fontId="0" fillId="0" borderId="0" xfId="0" applyAlignment="1">
      <alignment horizontal="center"/>
    </xf>
    <xf numFmtId="2" fontId="9" fillId="3" borderId="2" xfId="3" applyNumberFormat="1" applyFont="1" applyFill="1" applyBorder="1" applyAlignment="1">
      <alignment horizontal="left" vertical="top" wrapText="1" indent="1"/>
    </xf>
    <xf numFmtId="4" fontId="9" fillId="3" borderId="2" xfId="3" applyNumberFormat="1" applyFont="1" applyFill="1" applyBorder="1" applyAlignment="1">
      <alignment horizontal="left" vertical="top" wrapText="1" indent="1"/>
    </xf>
  </cellXfs>
  <cellStyles count="4">
    <cellStyle name="Обычный" xfId="0" builtinId="0"/>
    <cellStyle name="Обычный_БЕ Пов Недели" xfId="3"/>
    <cellStyle name="Обычный_БЕ Поволжье" xfId="2"/>
    <cellStyle name="Обычный_Лист1" xfId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06068254073432E-2"/>
          <c:y val="6.1809421024899724E-2"/>
          <c:w val="0.90536069545928621"/>
          <c:h val="0.73871209414884564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Недели'!$B$51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Недели'!$C$50:$AD$50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Недели'!$C$51:$AD$51</c:f>
              <c:numCache>
                <c:formatCode>0.00</c:formatCode>
                <c:ptCount val="28"/>
                <c:pt idx="0">
                  <c:v>42.96</c:v>
                </c:pt>
                <c:pt idx="1">
                  <c:v>41.14</c:v>
                </c:pt>
                <c:pt idx="2">
                  <c:v>41.07</c:v>
                </c:pt>
                <c:pt idx="3">
                  <c:v>43.36</c:v>
                </c:pt>
                <c:pt idx="4">
                  <c:v>41.27</c:v>
                </c:pt>
                <c:pt idx="5">
                  <c:v>41.78</c:v>
                </c:pt>
                <c:pt idx="6">
                  <c:v>42.32</c:v>
                </c:pt>
                <c:pt idx="7">
                  <c:v>41.2</c:v>
                </c:pt>
                <c:pt idx="8">
                  <c:v>41.86</c:v>
                </c:pt>
                <c:pt idx="9" formatCode="#,##0">
                  <c:v>42.08</c:v>
                </c:pt>
                <c:pt idx="10" formatCode="#,##0.00">
                  <c:v>40.409999999999997</c:v>
                </c:pt>
                <c:pt idx="11">
                  <c:v>40.380000000000003</c:v>
                </c:pt>
                <c:pt idx="12">
                  <c:v>40.64</c:v>
                </c:pt>
                <c:pt idx="13">
                  <c:v>43.92</c:v>
                </c:pt>
                <c:pt idx="14">
                  <c:v>42.4</c:v>
                </c:pt>
                <c:pt idx="15">
                  <c:v>43.41</c:v>
                </c:pt>
                <c:pt idx="16">
                  <c:v>42.99</c:v>
                </c:pt>
                <c:pt idx="17">
                  <c:v>43.37</c:v>
                </c:pt>
                <c:pt idx="18">
                  <c:v>44.01</c:v>
                </c:pt>
                <c:pt idx="19">
                  <c:v>42.65</c:v>
                </c:pt>
                <c:pt idx="20">
                  <c:v>45.83</c:v>
                </c:pt>
                <c:pt idx="21">
                  <c:v>45.32</c:v>
                </c:pt>
                <c:pt idx="22">
                  <c:v>44.49</c:v>
                </c:pt>
                <c:pt idx="23">
                  <c:v>48.12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AD-483F-B1BD-C1F4FA0178FF}"/>
            </c:ext>
          </c:extLst>
        </c:ser>
        <c:ser>
          <c:idx val="1"/>
          <c:order val="1"/>
          <c:tx>
            <c:strRef>
              <c:f>'БЕ Пов Недели'!$B$52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Недели'!$C$50:$AD$50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Недели'!$C$52:$AD$52</c:f>
              <c:numCache>
                <c:formatCode>0.00</c:formatCode>
                <c:ptCount val="28"/>
                <c:pt idx="0">
                  <c:v>34.75</c:v>
                </c:pt>
                <c:pt idx="1">
                  <c:v>35.21</c:v>
                </c:pt>
                <c:pt idx="2">
                  <c:v>33.43</c:v>
                </c:pt>
                <c:pt idx="3">
                  <c:v>37.409999999999997</c:v>
                </c:pt>
                <c:pt idx="4">
                  <c:v>35.119999999999997</c:v>
                </c:pt>
                <c:pt idx="5">
                  <c:v>35.340000000000003</c:v>
                </c:pt>
                <c:pt idx="6">
                  <c:v>33.29</c:v>
                </c:pt>
                <c:pt idx="7">
                  <c:v>32.909999999999997</c:v>
                </c:pt>
                <c:pt idx="8">
                  <c:v>35.11</c:v>
                </c:pt>
                <c:pt idx="9" formatCode="#,##0">
                  <c:v>34.43</c:v>
                </c:pt>
                <c:pt idx="10" formatCode="#,##0.00">
                  <c:v>32.85</c:v>
                </c:pt>
                <c:pt idx="11">
                  <c:v>30.79</c:v>
                </c:pt>
                <c:pt idx="12">
                  <c:v>33.58</c:v>
                </c:pt>
                <c:pt idx="13">
                  <c:v>36.979999999999997</c:v>
                </c:pt>
                <c:pt idx="14">
                  <c:v>34.880000000000003</c:v>
                </c:pt>
                <c:pt idx="15">
                  <c:v>36.54</c:v>
                </c:pt>
                <c:pt idx="16">
                  <c:v>37.15</c:v>
                </c:pt>
                <c:pt idx="17">
                  <c:v>35.090000000000003</c:v>
                </c:pt>
                <c:pt idx="18">
                  <c:v>38.14</c:v>
                </c:pt>
                <c:pt idx="19">
                  <c:v>31.08</c:v>
                </c:pt>
                <c:pt idx="20">
                  <c:v>37.130000000000003</c:v>
                </c:pt>
                <c:pt idx="21">
                  <c:v>37.04</c:v>
                </c:pt>
                <c:pt idx="22">
                  <c:v>32.67</c:v>
                </c:pt>
                <c:pt idx="23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AD-483F-B1BD-C1F4FA017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64608"/>
        <c:axId val="175142016"/>
      </c:lineChart>
      <c:catAx>
        <c:axId val="9016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142016"/>
        <c:crosses val="autoZero"/>
        <c:auto val="1"/>
        <c:lblAlgn val="ctr"/>
        <c:lblOffset val="100"/>
        <c:noMultiLvlLbl val="0"/>
      </c:catAx>
      <c:valAx>
        <c:axId val="175142016"/>
        <c:scaling>
          <c:orientation val="minMax"/>
          <c:min val="10"/>
        </c:scaling>
        <c:delete val="0"/>
        <c:axPos val="l"/>
        <c:numFmt formatCode="0.00" sourceLinked="1"/>
        <c:majorTickMark val="out"/>
        <c:minorTickMark val="none"/>
        <c:tickLblPos val="nextTo"/>
        <c:crossAx val="90164608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54922896553765588"/>
          <c:y val="0.5874886988738155"/>
          <c:w val="0.45077103446233546"/>
          <c:h val="0.1933751332066648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0773630758"/>
          <c:y val="7.7356279451630316E-2"/>
          <c:w val="0.86645581802274763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Недели'!$B$211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Недели'!$C$211:$AD$211</c:f>
              <c:numCache>
                <c:formatCode>0.00</c:formatCode>
                <c:ptCount val="28"/>
                <c:pt idx="15">
                  <c:v>31.55</c:v>
                </c:pt>
                <c:pt idx="16">
                  <c:v>32.299999999999997</c:v>
                </c:pt>
                <c:pt idx="17">
                  <c:v>33.299999999999997</c:v>
                </c:pt>
                <c:pt idx="18">
                  <c:v>34.18</c:v>
                </c:pt>
                <c:pt idx="19">
                  <c:v>34.630000000000003</c:v>
                </c:pt>
                <c:pt idx="20">
                  <c:v>34.08</c:v>
                </c:pt>
                <c:pt idx="21">
                  <c:v>34.659999999999997</c:v>
                </c:pt>
                <c:pt idx="22">
                  <c:v>33.82</c:v>
                </c:pt>
                <c:pt idx="23">
                  <c:v>34.69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D1-4E8C-9332-021ACCD2D46F}"/>
            </c:ext>
          </c:extLst>
        </c:ser>
        <c:ser>
          <c:idx val="1"/>
          <c:order val="1"/>
          <c:tx>
            <c:strRef>
              <c:f>'БЕ Пов Недели'!$B$212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Недели'!$C$212:$AD$212</c:f>
              <c:numCache>
                <c:formatCode>0.00</c:formatCode>
                <c:ptCount val="28"/>
                <c:pt idx="15">
                  <c:v>22.99</c:v>
                </c:pt>
                <c:pt idx="16">
                  <c:v>23.93</c:v>
                </c:pt>
                <c:pt idx="17">
                  <c:v>25.39</c:v>
                </c:pt>
                <c:pt idx="18">
                  <c:v>26.29</c:v>
                </c:pt>
                <c:pt idx="19">
                  <c:v>26.61</c:v>
                </c:pt>
                <c:pt idx="20">
                  <c:v>26.03</c:v>
                </c:pt>
                <c:pt idx="21">
                  <c:v>26.07</c:v>
                </c:pt>
                <c:pt idx="22">
                  <c:v>25.17</c:v>
                </c:pt>
                <c:pt idx="23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D1-4E8C-9332-021ACCD2D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667904"/>
        <c:axId val="180669440"/>
      </c:lineChart>
      <c:catAx>
        <c:axId val="18066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669440"/>
        <c:crosses val="autoZero"/>
        <c:auto val="1"/>
        <c:lblAlgn val="ctr"/>
        <c:lblOffset val="100"/>
        <c:noMultiLvlLbl val="0"/>
      </c:catAx>
      <c:valAx>
        <c:axId val="180669440"/>
        <c:scaling>
          <c:orientation val="minMax"/>
          <c:min val="10"/>
        </c:scaling>
        <c:delete val="0"/>
        <c:axPos val="l"/>
        <c:numFmt formatCode="0.00" sourceLinked="1"/>
        <c:majorTickMark val="out"/>
        <c:minorTickMark val="none"/>
        <c:tickLblPos val="nextTo"/>
        <c:crossAx val="18066790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8295499312575494"/>
          <c:y val="0.62579365134590392"/>
          <c:w val="9.5250672370578368E-2"/>
          <c:h val="0.1955873548231049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1183184978"/>
          <c:y val="3.9499675771308251E-2"/>
          <c:w val="0.87180804590614924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Недели'!$B$211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Недели'!$C$211:$AD$211</c:f>
              <c:numCache>
                <c:formatCode>0.00</c:formatCode>
                <c:ptCount val="28"/>
                <c:pt idx="15">
                  <c:v>31.55</c:v>
                </c:pt>
                <c:pt idx="16">
                  <c:v>32.299999999999997</c:v>
                </c:pt>
                <c:pt idx="17">
                  <c:v>33.299999999999997</c:v>
                </c:pt>
                <c:pt idx="18">
                  <c:v>34.18</c:v>
                </c:pt>
                <c:pt idx="19">
                  <c:v>34.630000000000003</c:v>
                </c:pt>
                <c:pt idx="20">
                  <c:v>34.08</c:v>
                </c:pt>
                <c:pt idx="21">
                  <c:v>34.659999999999997</c:v>
                </c:pt>
                <c:pt idx="22">
                  <c:v>33.82</c:v>
                </c:pt>
                <c:pt idx="23">
                  <c:v>34.69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7F-4011-8D32-F16D52BF3442}"/>
            </c:ext>
          </c:extLst>
        </c:ser>
        <c:ser>
          <c:idx val="1"/>
          <c:order val="1"/>
          <c:tx>
            <c:strRef>
              <c:f>'БЕ Пов Недели'!$B$212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Недели'!$C$212:$AD$212</c:f>
              <c:numCache>
                <c:formatCode>0.00</c:formatCode>
                <c:ptCount val="28"/>
                <c:pt idx="15">
                  <c:v>22.99</c:v>
                </c:pt>
                <c:pt idx="16">
                  <c:v>23.93</c:v>
                </c:pt>
                <c:pt idx="17">
                  <c:v>25.39</c:v>
                </c:pt>
                <c:pt idx="18">
                  <c:v>26.29</c:v>
                </c:pt>
                <c:pt idx="19">
                  <c:v>26.61</c:v>
                </c:pt>
                <c:pt idx="20">
                  <c:v>26.03</c:v>
                </c:pt>
                <c:pt idx="21">
                  <c:v>26.07</c:v>
                </c:pt>
                <c:pt idx="22">
                  <c:v>25.17</c:v>
                </c:pt>
                <c:pt idx="23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7F-4011-8D32-F16D52BF3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707712"/>
        <c:axId val="180709248"/>
      </c:lineChart>
      <c:catAx>
        <c:axId val="18070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709248"/>
        <c:crosses val="autoZero"/>
        <c:auto val="1"/>
        <c:lblAlgn val="ctr"/>
        <c:lblOffset val="100"/>
        <c:noMultiLvlLbl val="0"/>
      </c:catAx>
      <c:valAx>
        <c:axId val="180709248"/>
        <c:scaling>
          <c:orientation val="minMax"/>
          <c:max val="25"/>
          <c:min val="10"/>
        </c:scaling>
        <c:delete val="0"/>
        <c:axPos val="l"/>
        <c:numFmt formatCode="0.00" sourceLinked="1"/>
        <c:majorTickMark val="out"/>
        <c:minorTickMark val="none"/>
        <c:tickLblPos val="nextTo"/>
        <c:crossAx val="180707712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295499312575494"/>
          <c:y val="0.62579365134590414"/>
          <c:w val="9.5250672370578368E-2"/>
          <c:h val="0.2152024765063163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0773630761"/>
          <c:y val="7.7356279451630372E-2"/>
          <c:w val="0.86645581802274763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Недели'!$B$239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Недели'!$C$239:$AD$239</c:f>
              <c:numCache>
                <c:formatCode>0.00</c:formatCode>
                <c:ptCount val="28"/>
                <c:pt idx="19">
                  <c:v>37.64</c:v>
                </c:pt>
                <c:pt idx="20">
                  <c:v>38.14</c:v>
                </c:pt>
                <c:pt idx="21">
                  <c:v>38.47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C-4717-8CAB-7FFA71BA6DC2}"/>
            </c:ext>
          </c:extLst>
        </c:ser>
        <c:ser>
          <c:idx val="1"/>
          <c:order val="1"/>
          <c:tx>
            <c:strRef>
              <c:f>'БЕ Пов Недели'!$B$240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Недели'!$C$240:$AD$240</c:f>
              <c:numCache>
                <c:formatCode>0.00</c:formatCode>
                <c:ptCount val="28"/>
                <c:pt idx="19">
                  <c:v>28.89</c:v>
                </c:pt>
                <c:pt idx="20">
                  <c:v>29.55</c:v>
                </c:pt>
                <c:pt idx="21">
                  <c:v>29.21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C-4717-8CAB-7FFA71BA6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28800"/>
        <c:axId val="180838784"/>
      </c:lineChart>
      <c:catAx>
        <c:axId val="18082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838784"/>
        <c:crosses val="autoZero"/>
        <c:auto val="1"/>
        <c:lblAlgn val="ctr"/>
        <c:lblOffset val="100"/>
        <c:noMultiLvlLbl val="0"/>
      </c:catAx>
      <c:valAx>
        <c:axId val="180838784"/>
        <c:scaling>
          <c:orientation val="minMax"/>
          <c:min val="10"/>
        </c:scaling>
        <c:delete val="0"/>
        <c:axPos val="l"/>
        <c:numFmt formatCode="0.00" sourceLinked="1"/>
        <c:majorTickMark val="out"/>
        <c:minorTickMark val="none"/>
        <c:tickLblPos val="nextTo"/>
        <c:crossAx val="180828800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8295499312575494"/>
          <c:y val="0.62579365134590414"/>
          <c:w val="9.5005811971478268E-2"/>
          <c:h val="0.1955874381105640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1183184982"/>
          <c:y val="3.9499675771308251E-2"/>
          <c:w val="0.87180804590614924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Недели'!$B$211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Недели'!$C$211:$AD$211</c:f>
              <c:numCache>
                <c:formatCode>0.00</c:formatCode>
                <c:ptCount val="28"/>
                <c:pt idx="15">
                  <c:v>31.55</c:v>
                </c:pt>
                <c:pt idx="16">
                  <c:v>32.299999999999997</c:v>
                </c:pt>
                <c:pt idx="17">
                  <c:v>33.299999999999997</c:v>
                </c:pt>
                <c:pt idx="18">
                  <c:v>34.18</c:v>
                </c:pt>
                <c:pt idx="19">
                  <c:v>34.630000000000003</c:v>
                </c:pt>
                <c:pt idx="20">
                  <c:v>34.08</c:v>
                </c:pt>
                <c:pt idx="21">
                  <c:v>34.659999999999997</c:v>
                </c:pt>
                <c:pt idx="22">
                  <c:v>33.82</c:v>
                </c:pt>
                <c:pt idx="23">
                  <c:v>34.69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BA-4236-951F-53ECCBB6B3D4}"/>
            </c:ext>
          </c:extLst>
        </c:ser>
        <c:ser>
          <c:idx val="1"/>
          <c:order val="1"/>
          <c:tx>
            <c:strRef>
              <c:f>'БЕ Пов Недели'!$B$212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Недели'!$C$212:$AD$212</c:f>
              <c:numCache>
                <c:formatCode>0.00</c:formatCode>
                <c:ptCount val="28"/>
                <c:pt idx="15">
                  <c:v>22.99</c:v>
                </c:pt>
                <c:pt idx="16">
                  <c:v>23.93</c:v>
                </c:pt>
                <c:pt idx="17">
                  <c:v>25.39</c:v>
                </c:pt>
                <c:pt idx="18">
                  <c:v>26.29</c:v>
                </c:pt>
                <c:pt idx="19">
                  <c:v>26.61</c:v>
                </c:pt>
                <c:pt idx="20">
                  <c:v>26.03</c:v>
                </c:pt>
                <c:pt idx="21">
                  <c:v>26.07</c:v>
                </c:pt>
                <c:pt idx="22">
                  <c:v>25.17</c:v>
                </c:pt>
                <c:pt idx="23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BA-4236-951F-53ECCBB6B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749440"/>
        <c:axId val="180750976"/>
      </c:lineChart>
      <c:catAx>
        <c:axId val="18074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750976"/>
        <c:crosses val="autoZero"/>
        <c:auto val="1"/>
        <c:lblAlgn val="ctr"/>
        <c:lblOffset val="100"/>
        <c:noMultiLvlLbl val="0"/>
      </c:catAx>
      <c:valAx>
        <c:axId val="180750976"/>
        <c:scaling>
          <c:orientation val="minMax"/>
          <c:max val="25"/>
          <c:min val="10"/>
        </c:scaling>
        <c:delete val="0"/>
        <c:axPos val="l"/>
        <c:numFmt formatCode="0.00" sourceLinked="1"/>
        <c:majorTickMark val="out"/>
        <c:minorTickMark val="none"/>
        <c:tickLblPos val="nextTo"/>
        <c:crossAx val="180749440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295499312575494"/>
          <c:y val="0.62579365134590448"/>
          <c:w val="9.5250672370578368E-2"/>
          <c:h val="0.2152024765063164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0773630764"/>
          <c:y val="7.7356279451630414E-2"/>
          <c:w val="0.86645581802274763"/>
          <c:h val="0.81410104986876641"/>
        </c:manualLayout>
      </c:layout>
      <c:lineChart>
        <c:grouping val="standard"/>
        <c:varyColors val="0"/>
        <c:ser>
          <c:idx val="0"/>
          <c:order val="0"/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'БЕ Пов Недели'!#REF!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1A9-46DE-ADC3-7FB4B2C2C58D}"/>
            </c:ext>
          </c:extLst>
        </c:ser>
        <c:ser>
          <c:idx val="1"/>
          <c:order val="1"/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'БЕ Пов Недели'!#REF!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1A9-46DE-ADC3-7FB4B2C2C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776960"/>
        <c:axId val="180778496"/>
      </c:lineChart>
      <c:catAx>
        <c:axId val="1807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778496"/>
        <c:crosses val="autoZero"/>
        <c:auto val="1"/>
        <c:lblAlgn val="ctr"/>
        <c:lblOffset val="100"/>
        <c:noMultiLvlLbl val="0"/>
      </c:catAx>
      <c:valAx>
        <c:axId val="180778496"/>
        <c:scaling>
          <c:orientation val="minMax"/>
          <c:min val="10"/>
        </c:scaling>
        <c:delete val="0"/>
        <c:axPos val="l"/>
        <c:numFmt formatCode="General" sourceLinked="1"/>
        <c:majorTickMark val="out"/>
        <c:minorTickMark val="none"/>
        <c:tickLblPos val="nextTo"/>
        <c:crossAx val="180776960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8295499312575494"/>
          <c:y val="0.62579365134590448"/>
          <c:w val="9.5005811971478268E-2"/>
          <c:h val="0.1955874381105640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8573928259058"/>
          <c:y val="5.1400554097404488E-2"/>
          <c:w val="0.86645581802274763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Недели'!$B$76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Недели'!$C$76:$AD$76</c:f>
              <c:numCache>
                <c:formatCode>0.00</c:formatCode>
                <c:ptCount val="28"/>
                <c:pt idx="0">
                  <c:v>18.87</c:v>
                </c:pt>
                <c:pt idx="1">
                  <c:v>19.57</c:v>
                </c:pt>
                <c:pt idx="2">
                  <c:v>19.399999999999999</c:v>
                </c:pt>
                <c:pt idx="3">
                  <c:v>19.809999999999999</c:v>
                </c:pt>
                <c:pt idx="4">
                  <c:v>19.920000000000002</c:v>
                </c:pt>
                <c:pt idx="5">
                  <c:v>20.12</c:v>
                </c:pt>
                <c:pt idx="6">
                  <c:v>19.559999999999999</c:v>
                </c:pt>
                <c:pt idx="7">
                  <c:v>19.54</c:v>
                </c:pt>
                <c:pt idx="8">
                  <c:v>20.75</c:v>
                </c:pt>
                <c:pt idx="9" formatCode="#,##0">
                  <c:v>20.440000000000001</c:v>
                </c:pt>
                <c:pt idx="10">
                  <c:v>20.04</c:v>
                </c:pt>
                <c:pt idx="11">
                  <c:v>19.59</c:v>
                </c:pt>
                <c:pt idx="12">
                  <c:v>19.47</c:v>
                </c:pt>
                <c:pt idx="13">
                  <c:v>19.39</c:v>
                </c:pt>
                <c:pt idx="14">
                  <c:v>19.78</c:v>
                </c:pt>
                <c:pt idx="15">
                  <c:v>19.97</c:v>
                </c:pt>
                <c:pt idx="16">
                  <c:v>20.02</c:v>
                </c:pt>
                <c:pt idx="17">
                  <c:v>20.37</c:v>
                </c:pt>
                <c:pt idx="18">
                  <c:v>20.38</c:v>
                </c:pt>
                <c:pt idx="19">
                  <c:v>22.31</c:v>
                </c:pt>
                <c:pt idx="20">
                  <c:v>21.05</c:v>
                </c:pt>
                <c:pt idx="21">
                  <c:v>21.64</c:v>
                </c:pt>
                <c:pt idx="22">
                  <c:v>21.74</c:v>
                </c:pt>
                <c:pt idx="23">
                  <c:v>21.99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67-47A1-998A-5635C59D25BC}"/>
            </c:ext>
          </c:extLst>
        </c:ser>
        <c:ser>
          <c:idx val="1"/>
          <c:order val="1"/>
          <c:tx>
            <c:strRef>
              <c:f>'БЕ Пов Недели'!$B$77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Недели'!$C$77:$AD$77</c:f>
              <c:numCache>
                <c:formatCode>0.00</c:formatCode>
                <c:ptCount val="28"/>
                <c:pt idx="0">
                  <c:v>16.489999999999998</c:v>
                </c:pt>
                <c:pt idx="1">
                  <c:v>16.760000000000002</c:v>
                </c:pt>
                <c:pt idx="2">
                  <c:v>17.23</c:v>
                </c:pt>
                <c:pt idx="3">
                  <c:v>17.309999999999999</c:v>
                </c:pt>
                <c:pt idx="4">
                  <c:v>17.14</c:v>
                </c:pt>
                <c:pt idx="5">
                  <c:v>17.98</c:v>
                </c:pt>
                <c:pt idx="6">
                  <c:v>16.54</c:v>
                </c:pt>
                <c:pt idx="7">
                  <c:v>16.399999999999999</c:v>
                </c:pt>
                <c:pt idx="8">
                  <c:v>18.010000000000002</c:v>
                </c:pt>
                <c:pt idx="9" formatCode="#,##0">
                  <c:v>18.34</c:v>
                </c:pt>
                <c:pt idx="10">
                  <c:v>17.329999999999998</c:v>
                </c:pt>
                <c:pt idx="11">
                  <c:v>17.170000000000002</c:v>
                </c:pt>
                <c:pt idx="12">
                  <c:v>17.100000000000001</c:v>
                </c:pt>
                <c:pt idx="13">
                  <c:v>16.7</c:v>
                </c:pt>
                <c:pt idx="14">
                  <c:v>17.41</c:v>
                </c:pt>
                <c:pt idx="15">
                  <c:v>17.78</c:v>
                </c:pt>
                <c:pt idx="16">
                  <c:v>17.149999999999999</c:v>
                </c:pt>
                <c:pt idx="17">
                  <c:v>17.89</c:v>
                </c:pt>
                <c:pt idx="18">
                  <c:v>17.62</c:v>
                </c:pt>
                <c:pt idx="19">
                  <c:v>19.489999999999998</c:v>
                </c:pt>
                <c:pt idx="20">
                  <c:v>18.27</c:v>
                </c:pt>
                <c:pt idx="21">
                  <c:v>18.66</c:v>
                </c:pt>
                <c:pt idx="22">
                  <c:v>21.47</c:v>
                </c:pt>
                <c:pt idx="23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67-47A1-998A-5635C59D2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77088"/>
        <c:axId val="175179648"/>
      </c:lineChart>
      <c:catAx>
        <c:axId val="1751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179648"/>
        <c:crosses val="autoZero"/>
        <c:auto val="1"/>
        <c:lblAlgn val="ctr"/>
        <c:lblOffset val="100"/>
        <c:noMultiLvlLbl val="0"/>
      </c:catAx>
      <c:valAx>
        <c:axId val="175179648"/>
        <c:scaling>
          <c:orientation val="minMax"/>
          <c:max val="25"/>
          <c:min val="10"/>
        </c:scaling>
        <c:delete val="0"/>
        <c:axPos val="l"/>
        <c:numFmt formatCode="0.00" sourceLinked="1"/>
        <c:majorTickMark val="out"/>
        <c:minorTickMark val="none"/>
        <c:tickLblPos val="nextTo"/>
        <c:crossAx val="175177088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5936246052037949"/>
          <c:y val="0.69059851745122969"/>
          <c:w val="0.36748662527125958"/>
          <c:h val="0.1435026320612248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8573928259058"/>
          <c:y val="5.1400554097404488E-2"/>
          <c:w val="0.86090026246719931"/>
          <c:h val="0.77144483146111587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Недели'!$B$4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Недели'!$C$3:$AD$3</c:f>
              <c:numCache>
                <c:formatCode>0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6">
                  <c:v>12</c:v>
                </c:pt>
                <c:pt idx="27">
                  <c:v>13</c:v>
                </c:pt>
              </c:numCache>
            </c:numRef>
          </c:cat>
          <c:val>
            <c:numRef>
              <c:f>'БЕ Пов Недели'!$C$4:$AD$4</c:f>
              <c:numCache>
                <c:formatCode>0.00</c:formatCode>
                <c:ptCount val="28"/>
                <c:pt idx="0">
                  <c:v>17.88</c:v>
                </c:pt>
                <c:pt idx="1">
                  <c:v>18.03</c:v>
                </c:pt>
                <c:pt idx="2">
                  <c:v>18.38</c:v>
                </c:pt>
                <c:pt idx="3">
                  <c:v>19.61</c:v>
                </c:pt>
                <c:pt idx="4">
                  <c:v>19.27</c:v>
                </c:pt>
                <c:pt idx="5">
                  <c:v>20.14</c:v>
                </c:pt>
                <c:pt idx="6">
                  <c:v>20.09</c:v>
                </c:pt>
                <c:pt idx="7">
                  <c:v>19.53</c:v>
                </c:pt>
                <c:pt idx="8">
                  <c:v>19.61</c:v>
                </c:pt>
                <c:pt idx="9" formatCode="#,##0.00">
                  <c:v>19.54</c:v>
                </c:pt>
                <c:pt idx="10">
                  <c:v>19.95</c:v>
                </c:pt>
                <c:pt idx="11">
                  <c:v>20.260000000000002</c:v>
                </c:pt>
                <c:pt idx="12">
                  <c:v>19.64</c:v>
                </c:pt>
                <c:pt idx="13">
                  <c:v>20.48</c:v>
                </c:pt>
                <c:pt idx="14">
                  <c:v>20.309999999999999</c:v>
                </c:pt>
                <c:pt idx="15">
                  <c:v>20.190000000000001</c:v>
                </c:pt>
                <c:pt idx="16">
                  <c:v>20.58</c:v>
                </c:pt>
                <c:pt idx="17">
                  <c:v>19.96</c:v>
                </c:pt>
                <c:pt idx="18">
                  <c:v>21.13</c:v>
                </c:pt>
                <c:pt idx="19">
                  <c:v>20.96</c:v>
                </c:pt>
                <c:pt idx="20">
                  <c:v>21.62</c:v>
                </c:pt>
                <c:pt idx="21">
                  <c:v>22.23</c:v>
                </c:pt>
                <c:pt idx="22">
                  <c:v>22.28</c:v>
                </c:pt>
                <c:pt idx="23">
                  <c:v>21.83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2-4F02-96CD-4F89C39D45F6}"/>
            </c:ext>
          </c:extLst>
        </c:ser>
        <c:ser>
          <c:idx val="1"/>
          <c:order val="1"/>
          <c:tx>
            <c:strRef>
              <c:f>'БЕ Пов Недели'!$B$5</c:f>
              <c:strCache>
                <c:ptCount val="1"/>
                <c:pt idx="0">
                  <c:v>ТН с учетом скидки %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ln>
                <a:solidFill>
                  <a:srgbClr val="C00000"/>
                </a:solidFill>
              </a:ln>
            </c:spPr>
          </c:marker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Недели'!$C$3:$AD$3</c:f>
              <c:numCache>
                <c:formatCode>0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6">
                  <c:v>12</c:v>
                </c:pt>
                <c:pt idx="27">
                  <c:v>13</c:v>
                </c:pt>
              </c:numCache>
            </c:numRef>
          </c:cat>
          <c:val>
            <c:numRef>
              <c:f>'БЕ Пов Недели'!$C$5:$AD$5</c:f>
              <c:numCache>
                <c:formatCode>0.00</c:formatCode>
                <c:ptCount val="28"/>
                <c:pt idx="0">
                  <c:v>16.41</c:v>
                </c:pt>
                <c:pt idx="1">
                  <c:v>16.89</c:v>
                </c:pt>
                <c:pt idx="2">
                  <c:v>17.11</c:v>
                </c:pt>
                <c:pt idx="3">
                  <c:v>18.23</c:v>
                </c:pt>
                <c:pt idx="4">
                  <c:v>18.16</c:v>
                </c:pt>
                <c:pt idx="5">
                  <c:v>19.079999999999998</c:v>
                </c:pt>
                <c:pt idx="6">
                  <c:v>18.66</c:v>
                </c:pt>
                <c:pt idx="7">
                  <c:v>18.149999999999999</c:v>
                </c:pt>
                <c:pt idx="8">
                  <c:v>19.07</c:v>
                </c:pt>
                <c:pt idx="9" formatCode="#,##0.00">
                  <c:v>18.420000000000002</c:v>
                </c:pt>
                <c:pt idx="10">
                  <c:v>18.64</c:v>
                </c:pt>
                <c:pt idx="11">
                  <c:v>18.09</c:v>
                </c:pt>
                <c:pt idx="12">
                  <c:v>18.149999999999999</c:v>
                </c:pt>
                <c:pt idx="13">
                  <c:v>19.739999999999998</c:v>
                </c:pt>
                <c:pt idx="14">
                  <c:v>19.149999999999999</c:v>
                </c:pt>
                <c:pt idx="15">
                  <c:v>19.440000000000001</c:v>
                </c:pt>
                <c:pt idx="16">
                  <c:v>19.66</c:v>
                </c:pt>
                <c:pt idx="17">
                  <c:v>19.149999999999999</c:v>
                </c:pt>
                <c:pt idx="18">
                  <c:v>20.48</c:v>
                </c:pt>
                <c:pt idx="19">
                  <c:v>20.329999999999998</c:v>
                </c:pt>
                <c:pt idx="20">
                  <c:v>20.66</c:v>
                </c:pt>
                <c:pt idx="21">
                  <c:v>21.64</c:v>
                </c:pt>
                <c:pt idx="22">
                  <c:v>21.96</c:v>
                </c:pt>
                <c:pt idx="23">
                  <c:v>21.23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2-4F02-96CD-4F89C39D4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29856"/>
        <c:axId val="179931776"/>
      </c:lineChart>
      <c:catAx>
        <c:axId val="179929856"/>
        <c:scaling>
          <c:orientation val="minMax"/>
        </c:scaling>
        <c:delete val="0"/>
        <c:axPos val="b"/>
        <c:title>
          <c:overlay val="0"/>
        </c:title>
        <c:numFmt formatCode="0" sourceLinked="1"/>
        <c:majorTickMark val="out"/>
        <c:minorTickMark val="none"/>
        <c:tickLblPos val="nextTo"/>
        <c:crossAx val="179931776"/>
        <c:crosses val="autoZero"/>
        <c:auto val="1"/>
        <c:lblAlgn val="ctr"/>
        <c:lblOffset val="100"/>
        <c:noMultiLvlLbl val="0"/>
      </c:catAx>
      <c:valAx>
        <c:axId val="179931776"/>
        <c:scaling>
          <c:orientation val="minMax"/>
          <c:max val="25"/>
          <c:min val="10"/>
        </c:scaling>
        <c:delete val="0"/>
        <c:axPos val="l"/>
        <c:numFmt formatCode="0.00" sourceLinked="1"/>
        <c:majorTickMark val="out"/>
        <c:minorTickMark val="none"/>
        <c:tickLblPos val="nextTo"/>
        <c:crossAx val="179929856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60716536326737969"/>
          <c:y val="0.66919250014379195"/>
          <c:w val="0.36227921028595733"/>
          <c:h val="0.1469007760455195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8573928259058"/>
          <c:y val="0.13473388743073791"/>
          <c:w val="0.85256692913385757"/>
          <c:h val="0.6289158646835924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Недели'!$B$27</c:f>
              <c:strCache>
                <c:ptCount val="1"/>
                <c:pt idx="0">
                  <c:v>ТН без учета скидки %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ln>
                <a:solidFill>
                  <a:srgbClr val="0070C0"/>
                </a:solidFill>
              </a:ln>
            </c:spPr>
          </c:marker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Недели'!$C$26:$AD$26</c:f>
              <c:numCache>
                <c:formatCode>0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27">
                  <c:v>6</c:v>
                </c:pt>
              </c:numCache>
            </c:numRef>
          </c:cat>
          <c:val>
            <c:numRef>
              <c:f>'БЕ Пов Недели'!$C$27:$AD$27</c:f>
              <c:numCache>
                <c:formatCode>0.00</c:formatCode>
                <c:ptCount val="28"/>
                <c:pt idx="0">
                  <c:v>40.58</c:v>
                </c:pt>
                <c:pt idx="1">
                  <c:v>41.58</c:v>
                </c:pt>
                <c:pt idx="2">
                  <c:v>40.46</c:v>
                </c:pt>
                <c:pt idx="3">
                  <c:v>39.630000000000003</c:v>
                </c:pt>
                <c:pt idx="4">
                  <c:v>40.65</c:v>
                </c:pt>
                <c:pt idx="5">
                  <c:v>41.02</c:v>
                </c:pt>
                <c:pt idx="6">
                  <c:v>41.5</c:v>
                </c:pt>
                <c:pt idx="7">
                  <c:v>41.53</c:v>
                </c:pt>
                <c:pt idx="8">
                  <c:v>41.46</c:v>
                </c:pt>
                <c:pt idx="9" formatCode="#,##0.00">
                  <c:v>42.48</c:v>
                </c:pt>
                <c:pt idx="10" formatCode="#,##0.00">
                  <c:v>41.52</c:v>
                </c:pt>
                <c:pt idx="11">
                  <c:v>41.56</c:v>
                </c:pt>
                <c:pt idx="12">
                  <c:v>40.71</c:v>
                </c:pt>
                <c:pt idx="13">
                  <c:v>44.19</c:v>
                </c:pt>
                <c:pt idx="14">
                  <c:v>42.1</c:v>
                </c:pt>
                <c:pt idx="15">
                  <c:v>42.12</c:v>
                </c:pt>
                <c:pt idx="16">
                  <c:v>42.42</c:v>
                </c:pt>
                <c:pt idx="17">
                  <c:v>43.33</c:v>
                </c:pt>
                <c:pt idx="18">
                  <c:v>41.19</c:v>
                </c:pt>
                <c:pt idx="19">
                  <c:v>40.78</c:v>
                </c:pt>
                <c:pt idx="20">
                  <c:v>43.59</c:v>
                </c:pt>
                <c:pt idx="21">
                  <c:v>43.87</c:v>
                </c:pt>
                <c:pt idx="22">
                  <c:v>42.4</c:v>
                </c:pt>
                <c:pt idx="23">
                  <c:v>42.28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9-475C-B3F0-6EB2037F5CDE}"/>
            </c:ext>
          </c:extLst>
        </c:ser>
        <c:ser>
          <c:idx val="1"/>
          <c:order val="1"/>
          <c:tx>
            <c:strRef>
              <c:f>'БЕ Пов Недели'!$B$28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Недели'!$C$26:$AD$26</c:f>
              <c:numCache>
                <c:formatCode>0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27">
                  <c:v>6</c:v>
                </c:pt>
              </c:numCache>
            </c:numRef>
          </c:cat>
          <c:val>
            <c:numRef>
              <c:f>'БЕ Пов Недели'!$C$28:$AD$28</c:f>
              <c:numCache>
                <c:formatCode>0.00</c:formatCode>
                <c:ptCount val="28"/>
                <c:pt idx="0">
                  <c:v>34.75</c:v>
                </c:pt>
                <c:pt idx="1">
                  <c:v>35.14</c:v>
                </c:pt>
                <c:pt idx="2">
                  <c:v>34.909999999999997</c:v>
                </c:pt>
                <c:pt idx="3">
                  <c:v>31.77</c:v>
                </c:pt>
                <c:pt idx="4">
                  <c:v>33.75</c:v>
                </c:pt>
                <c:pt idx="5">
                  <c:v>33.950000000000003</c:v>
                </c:pt>
                <c:pt idx="6">
                  <c:v>35.03</c:v>
                </c:pt>
                <c:pt idx="7">
                  <c:v>33.979999999999997</c:v>
                </c:pt>
                <c:pt idx="8">
                  <c:v>33.229999999999997</c:v>
                </c:pt>
                <c:pt idx="9" formatCode="#,##0.00">
                  <c:v>35.81</c:v>
                </c:pt>
                <c:pt idx="10" formatCode="#,##0.00">
                  <c:v>34.630000000000003</c:v>
                </c:pt>
                <c:pt idx="11">
                  <c:v>34.450000000000003</c:v>
                </c:pt>
                <c:pt idx="12">
                  <c:v>32.89</c:v>
                </c:pt>
                <c:pt idx="13">
                  <c:v>36.28</c:v>
                </c:pt>
                <c:pt idx="14">
                  <c:v>32.97</c:v>
                </c:pt>
                <c:pt idx="15">
                  <c:v>34.57</c:v>
                </c:pt>
                <c:pt idx="16">
                  <c:v>33.26</c:v>
                </c:pt>
                <c:pt idx="17">
                  <c:v>35.119999999999997</c:v>
                </c:pt>
                <c:pt idx="18">
                  <c:v>34.11</c:v>
                </c:pt>
                <c:pt idx="19">
                  <c:v>33.46</c:v>
                </c:pt>
                <c:pt idx="20">
                  <c:v>37.11</c:v>
                </c:pt>
                <c:pt idx="21">
                  <c:v>35.71</c:v>
                </c:pt>
                <c:pt idx="22">
                  <c:v>35.26</c:v>
                </c:pt>
                <c:pt idx="23">
                  <c:v>34.159999999999997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9-475C-B3F0-6EB2037F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48928"/>
        <c:axId val="180163712"/>
      </c:lineChart>
      <c:catAx>
        <c:axId val="1799489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80163712"/>
        <c:crosses val="autoZero"/>
        <c:auto val="1"/>
        <c:lblAlgn val="ctr"/>
        <c:lblOffset val="100"/>
        <c:noMultiLvlLbl val="0"/>
      </c:catAx>
      <c:valAx>
        <c:axId val="180163712"/>
        <c:scaling>
          <c:orientation val="minMax"/>
          <c:max val="45"/>
          <c:min val="15"/>
        </c:scaling>
        <c:delete val="0"/>
        <c:axPos val="l"/>
        <c:numFmt formatCode="0.00" sourceLinked="1"/>
        <c:majorTickMark val="out"/>
        <c:minorTickMark val="none"/>
        <c:tickLblPos val="nextTo"/>
        <c:crossAx val="179948928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61798600174978124"/>
          <c:y val="0.6010841353164188"/>
          <c:w val="0.33756955380577702"/>
          <c:h val="0.154313210848643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1183184964"/>
          <c:y val="3.9499675771308251E-2"/>
          <c:w val="0.86645581802274763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Недели'!$B$101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Недели'!$C$101:$AD$101</c:f>
              <c:numCache>
                <c:formatCode>0.00</c:formatCode>
                <c:ptCount val="28"/>
                <c:pt idx="7">
                  <c:v>14.46</c:v>
                </c:pt>
                <c:pt idx="8">
                  <c:v>15.11</c:v>
                </c:pt>
                <c:pt idx="9" formatCode="#,##0">
                  <c:v>14.9</c:v>
                </c:pt>
                <c:pt idx="10" formatCode="#,##0.00">
                  <c:v>15.62</c:v>
                </c:pt>
                <c:pt idx="11">
                  <c:v>14.98</c:v>
                </c:pt>
                <c:pt idx="12">
                  <c:v>15.68</c:v>
                </c:pt>
                <c:pt idx="13">
                  <c:v>15.69</c:v>
                </c:pt>
                <c:pt idx="14">
                  <c:v>15.27</c:v>
                </c:pt>
                <c:pt idx="15">
                  <c:v>15.78</c:v>
                </c:pt>
                <c:pt idx="16">
                  <c:v>15.88</c:v>
                </c:pt>
                <c:pt idx="17">
                  <c:v>16.420000000000002</c:v>
                </c:pt>
                <c:pt idx="18">
                  <c:v>15.73</c:v>
                </c:pt>
                <c:pt idx="19">
                  <c:v>16.23</c:v>
                </c:pt>
                <c:pt idx="20">
                  <c:v>16.77</c:v>
                </c:pt>
                <c:pt idx="21">
                  <c:v>17.14</c:v>
                </c:pt>
                <c:pt idx="22">
                  <c:v>17.309999999999999</c:v>
                </c:pt>
                <c:pt idx="23">
                  <c:v>15.43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21-4B2E-9CA7-F815D4A7F600}"/>
            </c:ext>
          </c:extLst>
        </c:ser>
        <c:ser>
          <c:idx val="1"/>
          <c:order val="1"/>
          <c:tx>
            <c:strRef>
              <c:f>'БЕ Пов Недели'!$B$102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Недели'!$C$102:$AD$102</c:f>
              <c:numCache>
                <c:formatCode>0.00</c:formatCode>
                <c:ptCount val="28"/>
                <c:pt idx="7">
                  <c:v>12.39</c:v>
                </c:pt>
                <c:pt idx="8">
                  <c:v>12.72</c:v>
                </c:pt>
                <c:pt idx="9" formatCode="#,##0">
                  <c:v>12.93</c:v>
                </c:pt>
                <c:pt idx="10" formatCode="#,##0.00">
                  <c:v>13.36</c:v>
                </c:pt>
                <c:pt idx="11">
                  <c:v>13.18</c:v>
                </c:pt>
                <c:pt idx="12">
                  <c:v>13.19</c:v>
                </c:pt>
                <c:pt idx="13">
                  <c:v>14.33</c:v>
                </c:pt>
                <c:pt idx="14">
                  <c:v>13.62</c:v>
                </c:pt>
                <c:pt idx="15">
                  <c:v>14.18</c:v>
                </c:pt>
                <c:pt idx="16">
                  <c:v>14.34</c:v>
                </c:pt>
                <c:pt idx="17">
                  <c:v>15.54</c:v>
                </c:pt>
                <c:pt idx="18">
                  <c:v>13.83</c:v>
                </c:pt>
                <c:pt idx="19">
                  <c:v>14.32</c:v>
                </c:pt>
                <c:pt idx="20">
                  <c:v>14.61</c:v>
                </c:pt>
                <c:pt idx="21">
                  <c:v>15.72</c:v>
                </c:pt>
                <c:pt idx="22">
                  <c:v>16.600000000000001</c:v>
                </c:pt>
                <c:pt idx="23">
                  <c:v>9.49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21-4B2E-9CA7-F815D4A7F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05440"/>
        <c:axId val="180206976"/>
      </c:lineChart>
      <c:catAx>
        <c:axId val="18020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206976"/>
        <c:crosses val="autoZero"/>
        <c:auto val="1"/>
        <c:lblAlgn val="ctr"/>
        <c:lblOffset val="100"/>
        <c:noMultiLvlLbl val="0"/>
      </c:catAx>
      <c:valAx>
        <c:axId val="180206976"/>
        <c:scaling>
          <c:orientation val="minMax"/>
          <c:max val="25"/>
          <c:min val="10"/>
        </c:scaling>
        <c:delete val="0"/>
        <c:axPos val="l"/>
        <c:numFmt formatCode="0.00" sourceLinked="1"/>
        <c:majorTickMark val="out"/>
        <c:minorTickMark val="none"/>
        <c:tickLblPos val="nextTo"/>
        <c:crossAx val="180205440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9.8537614243545874E-2"/>
          <c:y val="0.64935923425409015"/>
          <c:w val="0.36748662527125986"/>
          <c:h val="0.1435026320612249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1183184967"/>
          <c:y val="3.9499675771308251E-2"/>
          <c:w val="0.86645581802274763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Недели'!$B$128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Недели'!$C$128:$AD$128</c:f>
              <c:numCache>
                <c:formatCode>0.00</c:formatCode>
                <c:ptCount val="28"/>
                <c:pt idx="11">
                  <c:v>17.34</c:v>
                </c:pt>
                <c:pt idx="12">
                  <c:v>17.559999999999999</c:v>
                </c:pt>
                <c:pt idx="13">
                  <c:v>17.12</c:v>
                </c:pt>
                <c:pt idx="14">
                  <c:v>17.2</c:v>
                </c:pt>
                <c:pt idx="15">
                  <c:v>17.899999999999999</c:v>
                </c:pt>
                <c:pt idx="16">
                  <c:v>18.55</c:v>
                </c:pt>
                <c:pt idx="17">
                  <c:v>18.64</c:v>
                </c:pt>
                <c:pt idx="18">
                  <c:v>18.73</c:v>
                </c:pt>
                <c:pt idx="19">
                  <c:v>18.82</c:v>
                </c:pt>
                <c:pt idx="20">
                  <c:v>19.14</c:v>
                </c:pt>
                <c:pt idx="21">
                  <c:v>19.3</c:v>
                </c:pt>
                <c:pt idx="22">
                  <c:v>20.07</c:v>
                </c:pt>
                <c:pt idx="23">
                  <c:v>19.91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05-4324-A723-205E0929B839}"/>
            </c:ext>
          </c:extLst>
        </c:ser>
        <c:ser>
          <c:idx val="1"/>
          <c:order val="1"/>
          <c:tx>
            <c:strRef>
              <c:f>'БЕ Пов Недели'!$B$129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Недели'!$C$129:$AD$129</c:f>
              <c:numCache>
                <c:formatCode>0.00</c:formatCode>
                <c:ptCount val="28"/>
                <c:pt idx="11">
                  <c:v>15.93</c:v>
                </c:pt>
                <c:pt idx="12">
                  <c:v>15.88</c:v>
                </c:pt>
                <c:pt idx="13">
                  <c:v>16.23</c:v>
                </c:pt>
                <c:pt idx="14">
                  <c:v>16.079999999999998</c:v>
                </c:pt>
                <c:pt idx="15">
                  <c:v>16.82</c:v>
                </c:pt>
                <c:pt idx="16">
                  <c:v>17.420000000000002</c:v>
                </c:pt>
                <c:pt idx="17">
                  <c:v>17.32</c:v>
                </c:pt>
                <c:pt idx="18">
                  <c:v>17.77</c:v>
                </c:pt>
                <c:pt idx="19">
                  <c:v>17.600000000000001</c:v>
                </c:pt>
                <c:pt idx="20">
                  <c:v>18.07</c:v>
                </c:pt>
                <c:pt idx="21">
                  <c:v>18.52</c:v>
                </c:pt>
                <c:pt idx="22">
                  <c:v>19.559999999999999</c:v>
                </c:pt>
                <c:pt idx="23">
                  <c:v>17.850000000000001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05-4324-A723-205E0929B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49664"/>
        <c:axId val="180451200"/>
      </c:lineChart>
      <c:catAx>
        <c:axId val="18044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451200"/>
        <c:crosses val="autoZero"/>
        <c:auto val="1"/>
        <c:lblAlgn val="ctr"/>
        <c:lblOffset val="100"/>
        <c:noMultiLvlLbl val="0"/>
      </c:catAx>
      <c:valAx>
        <c:axId val="180451200"/>
        <c:scaling>
          <c:orientation val="minMax"/>
          <c:max val="25"/>
          <c:min val="10"/>
        </c:scaling>
        <c:delete val="0"/>
        <c:axPos val="l"/>
        <c:numFmt formatCode="0.00" sourceLinked="1"/>
        <c:majorTickMark val="out"/>
        <c:minorTickMark val="none"/>
        <c:tickLblPos val="nextTo"/>
        <c:crossAx val="18044966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8295499312575494"/>
          <c:y val="0.62579365134590303"/>
          <c:w val="0.29169419970956412"/>
          <c:h val="0.130586695192563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118318497"/>
          <c:y val="3.9499675771308251E-2"/>
          <c:w val="0.86645581802274763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Недели'!$B$155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Недели'!$C$155:$AD$155</c:f>
              <c:numCache>
                <c:formatCode>0.00</c:formatCode>
                <c:ptCount val="28"/>
                <c:pt idx="15">
                  <c:v>13.39</c:v>
                </c:pt>
                <c:pt idx="16">
                  <c:v>13.22</c:v>
                </c:pt>
                <c:pt idx="17">
                  <c:v>15.92</c:v>
                </c:pt>
                <c:pt idx="18">
                  <c:v>14.81</c:v>
                </c:pt>
                <c:pt idx="19">
                  <c:v>15.79</c:v>
                </c:pt>
                <c:pt idx="20">
                  <c:v>16.13</c:v>
                </c:pt>
                <c:pt idx="21">
                  <c:v>15.64</c:v>
                </c:pt>
                <c:pt idx="22">
                  <c:v>15.56</c:v>
                </c:pt>
                <c:pt idx="23">
                  <c:v>15.49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68-4425-A799-06385BFBE305}"/>
            </c:ext>
          </c:extLst>
        </c:ser>
        <c:ser>
          <c:idx val="1"/>
          <c:order val="1"/>
          <c:tx>
            <c:strRef>
              <c:f>'БЕ Пов Недели'!$B$156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Недели'!$C$156:$AD$156</c:f>
              <c:numCache>
                <c:formatCode>0.00</c:formatCode>
                <c:ptCount val="28"/>
                <c:pt idx="15">
                  <c:v>12.38</c:v>
                </c:pt>
                <c:pt idx="16">
                  <c:v>12.52</c:v>
                </c:pt>
                <c:pt idx="17">
                  <c:v>15.37</c:v>
                </c:pt>
                <c:pt idx="18">
                  <c:v>14.55</c:v>
                </c:pt>
                <c:pt idx="19">
                  <c:v>15.3</c:v>
                </c:pt>
                <c:pt idx="20">
                  <c:v>15.32</c:v>
                </c:pt>
                <c:pt idx="21">
                  <c:v>15.39</c:v>
                </c:pt>
                <c:pt idx="22">
                  <c:v>15.55</c:v>
                </c:pt>
                <c:pt idx="23">
                  <c:v>14.78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68-4425-A799-06385BFBE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80640"/>
        <c:axId val="180507008"/>
      </c:lineChart>
      <c:catAx>
        <c:axId val="18048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507008"/>
        <c:crosses val="autoZero"/>
        <c:auto val="1"/>
        <c:lblAlgn val="ctr"/>
        <c:lblOffset val="100"/>
        <c:noMultiLvlLbl val="0"/>
      </c:catAx>
      <c:valAx>
        <c:axId val="180507008"/>
        <c:scaling>
          <c:orientation val="minMax"/>
          <c:max val="20"/>
          <c:min val="5"/>
        </c:scaling>
        <c:delete val="0"/>
        <c:axPos val="l"/>
        <c:numFmt formatCode="0.00" sourceLinked="1"/>
        <c:majorTickMark val="out"/>
        <c:minorTickMark val="none"/>
        <c:tickLblPos val="nextTo"/>
        <c:crossAx val="180480640"/>
        <c:crosses val="autoZero"/>
        <c:crossBetween val="between"/>
        <c:majorUnit val="5"/>
        <c:minorUnit val="1"/>
      </c:valAx>
    </c:plotArea>
    <c:legend>
      <c:legendPos val="r"/>
      <c:layout>
        <c:manualLayout>
          <c:xMode val="edge"/>
          <c:yMode val="edge"/>
          <c:x val="0.18295499312575494"/>
          <c:y val="0.62579365134590326"/>
          <c:w val="9.5620341607117368E-2"/>
          <c:h val="0.213065726647619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1183184973"/>
          <c:y val="3.9499675771308251E-2"/>
          <c:w val="0.86645581802274763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Недели'!$B$183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Недели'!$C$183:$AD$183</c:f>
              <c:numCache>
                <c:formatCode>0.00</c:formatCode>
                <c:ptCount val="28"/>
                <c:pt idx="15">
                  <c:v>13.17</c:v>
                </c:pt>
                <c:pt idx="16">
                  <c:v>14.06</c:v>
                </c:pt>
                <c:pt idx="17">
                  <c:v>12.69</c:v>
                </c:pt>
                <c:pt idx="18">
                  <c:v>13.31</c:v>
                </c:pt>
                <c:pt idx="19">
                  <c:v>14.23</c:v>
                </c:pt>
                <c:pt idx="20">
                  <c:v>14.01</c:v>
                </c:pt>
                <c:pt idx="21">
                  <c:v>15.01</c:v>
                </c:pt>
                <c:pt idx="22">
                  <c:v>15.86</c:v>
                </c:pt>
                <c:pt idx="23">
                  <c:v>14.97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F-4438-8D50-A4A5C91CEAC8}"/>
            </c:ext>
          </c:extLst>
        </c:ser>
        <c:ser>
          <c:idx val="1"/>
          <c:order val="1"/>
          <c:tx>
            <c:strRef>
              <c:f>'БЕ Пов Недели'!$B$184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Недели'!$C$184:$AD$184</c:f>
              <c:numCache>
                <c:formatCode>0.00</c:formatCode>
                <c:ptCount val="28"/>
                <c:pt idx="15">
                  <c:v>10.86</c:v>
                </c:pt>
                <c:pt idx="16">
                  <c:v>11.12</c:v>
                </c:pt>
                <c:pt idx="17">
                  <c:v>9.1999999999999993</c:v>
                </c:pt>
                <c:pt idx="18">
                  <c:v>11.35</c:v>
                </c:pt>
                <c:pt idx="19">
                  <c:v>11.46</c:v>
                </c:pt>
                <c:pt idx="20">
                  <c:v>10.36</c:v>
                </c:pt>
                <c:pt idx="21">
                  <c:v>11.02</c:v>
                </c:pt>
                <c:pt idx="22">
                  <c:v>13.56</c:v>
                </c:pt>
                <c:pt idx="23">
                  <c:v>13.86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0F-4438-8D50-A4A5C91CE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536064"/>
        <c:axId val="180537600"/>
      </c:lineChart>
      <c:catAx>
        <c:axId val="1805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537600"/>
        <c:crosses val="autoZero"/>
        <c:auto val="1"/>
        <c:lblAlgn val="ctr"/>
        <c:lblOffset val="100"/>
        <c:noMultiLvlLbl val="0"/>
      </c:catAx>
      <c:valAx>
        <c:axId val="180537600"/>
        <c:scaling>
          <c:orientation val="minMax"/>
          <c:max val="20"/>
          <c:min val="5"/>
        </c:scaling>
        <c:delete val="0"/>
        <c:axPos val="l"/>
        <c:numFmt formatCode="0.00" sourceLinked="1"/>
        <c:majorTickMark val="out"/>
        <c:minorTickMark val="none"/>
        <c:tickLblPos val="nextTo"/>
        <c:crossAx val="18053606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8295499312575494"/>
          <c:y val="0.6257936513459037"/>
          <c:w val="9.5620341607117368E-2"/>
          <c:h val="0.2130656278094097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161183184975"/>
          <c:y val="3.9499675771308251E-2"/>
          <c:w val="0.87180804590614924"/>
          <c:h val="0.81410104986876641"/>
        </c:manualLayout>
      </c:layout>
      <c:lineChart>
        <c:grouping val="standard"/>
        <c:varyColors val="0"/>
        <c:ser>
          <c:idx val="0"/>
          <c:order val="0"/>
          <c:tx>
            <c:strRef>
              <c:f>'БЕ Пов Недели'!$B$211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Недели'!$C$211:$AD$211</c:f>
              <c:numCache>
                <c:formatCode>0.00</c:formatCode>
                <c:ptCount val="28"/>
                <c:pt idx="15">
                  <c:v>31.55</c:v>
                </c:pt>
                <c:pt idx="16">
                  <c:v>32.299999999999997</c:v>
                </c:pt>
                <c:pt idx="17">
                  <c:v>33.299999999999997</c:v>
                </c:pt>
                <c:pt idx="18">
                  <c:v>34.18</c:v>
                </c:pt>
                <c:pt idx="19">
                  <c:v>34.630000000000003</c:v>
                </c:pt>
                <c:pt idx="20">
                  <c:v>34.08</c:v>
                </c:pt>
                <c:pt idx="21">
                  <c:v>34.659999999999997</c:v>
                </c:pt>
                <c:pt idx="22">
                  <c:v>33.82</c:v>
                </c:pt>
                <c:pt idx="23">
                  <c:v>34.69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A1-4856-8337-9F462230C37A}"/>
            </c:ext>
          </c:extLst>
        </c:ser>
        <c:ser>
          <c:idx val="1"/>
          <c:order val="1"/>
          <c:tx>
            <c:strRef>
              <c:f>'БЕ Пов Недели'!$B$212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'БЕ Пов Недели'!$C$75:$AD$75</c:f>
              <c:numCache>
                <c:formatCode>General</c:formatCode>
                <c:ptCount val="28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 formatCode="0">
                  <c:v>47</c:v>
                </c:pt>
                <c:pt idx="8" formatCode="0">
                  <c:v>48</c:v>
                </c:pt>
                <c:pt idx="9" formatCode="0">
                  <c:v>49</c:v>
                </c:pt>
                <c:pt idx="10" formatCode="0">
                  <c:v>50</c:v>
                </c:pt>
                <c:pt idx="11" formatCode="0">
                  <c:v>51</c:v>
                </c:pt>
                <c:pt idx="12" formatCode="0">
                  <c:v>52</c:v>
                </c:pt>
                <c:pt idx="13" formatCode="0">
                  <c:v>1</c:v>
                </c:pt>
                <c:pt idx="14" formatCode="0">
                  <c:v>2</c:v>
                </c:pt>
                <c:pt idx="15" formatCode="0">
                  <c:v>3</c:v>
                </c:pt>
                <c:pt idx="16" formatCode="0">
                  <c:v>4</c:v>
                </c:pt>
                <c:pt idx="17" formatCode="0">
                  <c:v>5</c:v>
                </c:pt>
                <c:pt idx="27" formatCode="0">
                  <c:v>6</c:v>
                </c:pt>
              </c:numCache>
            </c:numRef>
          </c:cat>
          <c:val>
            <c:numRef>
              <c:f>'БЕ Пов Недели'!$C$212:$AD$212</c:f>
              <c:numCache>
                <c:formatCode>0.00</c:formatCode>
                <c:ptCount val="28"/>
                <c:pt idx="15">
                  <c:v>22.99</c:v>
                </c:pt>
                <c:pt idx="16">
                  <c:v>23.93</c:v>
                </c:pt>
                <c:pt idx="17">
                  <c:v>25.39</c:v>
                </c:pt>
                <c:pt idx="18">
                  <c:v>26.29</c:v>
                </c:pt>
                <c:pt idx="19">
                  <c:v>26.61</c:v>
                </c:pt>
                <c:pt idx="20">
                  <c:v>26.03</c:v>
                </c:pt>
                <c:pt idx="21">
                  <c:v>26.07</c:v>
                </c:pt>
                <c:pt idx="22">
                  <c:v>25.17</c:v>
                </c:pt>
                <c:pt idx="23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1-4856-8337-9F462230C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636672"/>
        <c:axId val="180646656"/>
      </c:lineChart>
      <c:catAx>
        <c:axId val="18063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646656"/>
        <c:crosses val="autoZero"/>
        <c:auto val="1"/>
        <c:lblAlgn val="ctr"/>
        <c:lblOffset val="100"/>
        <c:noMultiLvlLbl val="0"/>
      </c:catAx>
      <c:valAx>
        <c:axId val="180646656"/>
        <c:scaling>
          <c:orientation val="minMax"/>
          <c:max val="25"/>
          <c:min val="10"/>
        </c:scaling>
        <c:delete val="0"/>
        <c:axPos val="l"/>
        <c:numFmt formatCode="0.00" sourceLinked="1"/>
        <c:majorTickMark val="out"/>
        <c:minorTickMark val="none"/>
        <c:tickLblPos val="nextTo"/>
        <c:crossAx val="180636672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295499312575494"/>
          <c:y val="0.62579365134590392"/>
          <c:w val="9.5250672370578368E-2"/>
          <c:h val="0.2152024765063162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59</xdr:row>
      <xdr:rowOff>185738</xdr:rowOff>
    </xdr:from>
    <xdr:to>
      <xdr:col>31</xdr:col>
      <xdr:colOff>0</xdr:colOff>
      <xdr:row>71</xdr:row>
      <xdr:rowOff>21405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84</xdr:row>
      <xdr:rowOff>166687</xdr:rowOff>
    </xdr:from>
    <xdr:to>
      <xdr:col>31</xdr:col>
      <xdr:colOff>0</xdr:colOff>
      <xdr:row>95</xdr:row>
      <xdr:rowOff>181938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13</xdr:row>
      <xdr:rowOff>4761</xdr:rowOff>
    </xdr:from>
    <xdr:to>
      <xdr:col>31</xdr:col>
      <xdr:colOff>0</xdr:colOff>
      <xdr:row>23</xdr:row>
      <xdr:rowOff>181939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36</xdr:row>
      <xdr:rowOff>23812</xdr:rowOff>
    </xdr:from>
    <xdr:to>
      <xdr:col>31</xdr:col>
      <xdr:colOff>0</xdr:colOff>
      <xdr:row>46</xdr:row>
      <xdr:rowOff>181940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109</xdr:row>
      <xdr:rowOff>166687</xdr:rowOff>
    </xdr:from>
    <xdr:to>
      <xdr:col>30</xdr:col>
      <xdr:colOff>759859</xdr:colOff>
      <xdr:row>121</xdr:row>
      <xdr:rowOff>10703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166687</xdr:rowOff>
    </xdr:from>
    <xdr:to>
      <xdr:col>30</xdr:col>
      <xdr:colOff>759859</xdr:colOff>
      <xdr:row>148</xdr:row>
      <xdr:rowOff>10703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163</xdr:row>
      <xdr:rowOff>166687</xdr:rowOff>
    </xdr:from>
    <xdr:to>
      <xdr:col>30</xdr:col>
      <xdr:colOff>759859</xdr:colOff>
      <xdr:row>175</xdr:row>
      <xdr:rowOff>10703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42808</xdr:colOff>
      <xdr:row>192</xdr:row>
      <xdr:rowOff>6151</xdr:rowOff>
    </xdr:from>
    <xdr:to>
      <xdr:col>31</xdr:col>
      <xdr:colOff>10702</xdr:colOff>
      <xdr:row>203</xdr:row>
      <xdr:rowOff>21403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278257</xdr:colOff>
      <xdr:row>220</xdr:row>
      <xdr:rowOff>0</xdr:rowOff>
    </xdr:from>
    <xdr:to>
      <xdr:col>30</xdr:col>
      <xdr:colOff>802667</xdr:colOff>
      <xdr:row>220</xdr:row>
      <xdr:rowOff>0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288960</xdr:colOff>
      <xdr:row>219</xdr:row>
      <xdr:rowOff>139130</xdr:rowOff>
    </xdr:from>
    <xdr:to>
      <xdr:col>30</xdr:col>
      <xdr:colOff>813370</xdr:colOff>
      <xdr:row>231</xdr:row>
      <xdr:rowOff>175786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278257</xdr:colOff>
      <xdr:row>248</xdr:row>
      <xdr:rowOff>0</xdr:rowOff>
    </xdr:from>
    <xdr:to>
      <xdr:col>30</xdr:col>
      <xdr:colOff>802667</xdr:colOff>
      <xdr:row>248</xdr:row>
      <xdr:rowOff>0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288960</xdr:colOff>
      <xdr:row>247</xdr:row>
      <xdr:rowOff>139130</xdr:rowOff>
    </xdr:from>
    <xdr:to>
      <xdr:col>30</xdr:col>
      <xdr:colOff>813370</xdr:colOff>
      <xdr:row>259</xdr:row>
      <xdr:rowOff>175786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278257</xdr:colOff>
      <xdr:row>262</xdr:row>
      <xdr:rowOff>0</xdr:rowOff>
    </xdr:from>
    <xdr:to>
      <xdr:col>30</xdr:col>
      <xdr:colOff>802667</xdr:colOff>
      <xdr:row>262</xdr:row>
      <xdr:rowOff>0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288960</xdr:colOff>
      <xdr:row>262</xdr:row>
      <xdr:rowOff>0</xdr:rowOff>
    </xdr:from>
    <xdr:to>
      <xdr:col>30</xdr:col>
      <xdr:colOff>813370</xdr:colOff>
      <xdr:row>262</xdr:row>
      <xdr:rowOff>0</xdr:rowOff>
    </xdr:to>
    <xdr:graphicFrame macro="">
      <xdr:nvGraphicFramePr>
        <xdr:cNvPr id="18" name="Диаграмма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247"/>
  <sheetViews>
    <sheetView tabSelected="1" topLeftCell="A235" zoomScale="89" zoomScaleNormal="89" workbookViewId="0">
      <pane xSplit="2" topLeftCell="U1" activePane="topRight" state="frozen"/>
      <selection pane="topRight" activeCell="AE243" sqref="AE243"/>
    </sheetView>
  </sheetViews>
  <sheetFormatPr defaultRowHeight="15" x14ac:dyDescent="0.25"/>
  <cols>
    <col min="1" max="1" width="4.42578125" customWidth="1"/>
    <col min="2" max="2" width="23.28515625" bestFit="1" customWidth="1"/>
    <col min="3" max="8" width="11.28515625" bestFit="1" customWidth="1"/>
    <col min="9" max="18" width="11.28515625" customWidth="1"/>
    <col min="19" max="19" width="11.85546875" customWidth="1"/>
    <col min="20" max="30" width="11.28515625" customWidth="1"/>
    <col min="31" max="31" width="12.85546875" customWidth="1"/>
  </cols>
  <sheetData>
    <row r="2" spans="2:31" x14ac:dyDescent="0.25">
      <c r="B2" s="4" t="s">
        <v>261</v>
      </c>
      <c r="Q2" t="s">
        <v>11</v>
      </c>
      <c r="R2" t="s">
        <v>12</v>
      </c>
      <c r="S2" t="s">
        <v>13</v>
      </c>
      <c r="T2" t="s">
        <v>14</v>
      </c>
      <c r="U2" t="s">
        <v>15</v>
      </c>
      <c r="V2" t="s">
        <v>16</v>
      </c>
      <c r="W2" t="s">
        <v>62</v>
      </c>
      <c r="X2" t="s">
        <v>68</v>
      </c>
      <c r="Y2" t="s">
        <v>69</v>
      </c>
      <c r="Z2" t="s">
        <v>70</v>
      </c>
      <c r="AA2" t="s">
        <v>71</v>
      </c>
    </row>
    <row r="3" spans="2:31" x14ac:dyDescent="0.25">
      <c r="B3" s="1"/>
      <c r="C3" s="2">
        <v>40</v>
      </c>
      <c r="D3" s="2">
        <v>41</v>
      </c>
      <c r="E3" s="2">
        <v>42</v>
      </c>
      <c r="F3" s="2">
        <v>43</v>
      </c>
      <c r="G3" s="2">
        <v>44</v>
      </c>
      <c r="H3" s="2">
        <v>45</v>
      </c>
      <c r="I3" s="2">
        <v>46</v>
      </c>
      <c r="J3" s="2">
        <v>47</v>
      </c>
      <c r="K3" s="2">
        <v>48</v>
      </c>
      <c r="L3" s="2">
        <v>49</v>
      </c>
      <c r="M3" s="2">
        <v>50</v>
      </c>
      <c r="N3" s="2">
        <v>51</v>
      </c>
      <c r="O3" s="2">
        <v>52</v>
      </c>
      <c r="P3" s="2">
        <v>1</v>
      </c>
      <c r="Q3" s="2">
        <v>2</v>
      </c>
      <c r="R3" s="2">
        <v>3</v>
      </c>
      <c r="S3" s="2">
        <v>4</v>
      </c>
      <c r="T3" s="2">
        <v>5</v>
      </c>
      <c r="U3" s="2">
        <v>6</v>
      </c>
      <c r="V3" s="2">
        <v>7</v>
      </c>
      <c r="W3" s="2">
        <v>8</v>
      </c>
      <c r="X3" s="2">
        <f>W3+1</f>
        <v>9</v>
      </c>
      <c r="Y3" s="2">
        <f t="shared" ref="Y3:AD3" si="0">X3+1</f>
        <v>10</v>
      </c>
      <c r="Z3" s="2">
        <f t="shared" si="0"/>
        <v>11</v>
      </c>
      <c r="AA3" s="2"/>
      <c r="AB3" s="2"/>
      <c r="AC3" s="2">
        <f>Z3+1</f>
        <v>12</v>
      </c>
      <c r="AD3" s="2">
        <f t="shared" si="0"/>
        <v>13</v>
      </c>
      <c r="AE3" s="2" t="s">
        <v>5</v>
      </c>
    </row>
    <row r="4" spans="2:31" x14ac:dyDescent="0.25">
      <c r="B4" s="6" t="s">
        <v>0</v>
      </c>
      <c r="C4" s="7">
        <v>17.88</v>
      </c>
      <c r="D4" s="7">
        <v>18.03</v>
      </c>
      <c r="E4" s="7">
        <v>18.38</v>
      </c>
      <c r="F4" s="7">
        <v>19.61</v>
      </c>
      <c r="G4" s="7">
        <v>19.27</v>
      </c>
      <c r="H4" s="7">
        <v>20.14</v>
      </c>
      <c r="I4" s="9">
        <v>20.09</v>
      </c>
      <c r="J4" s="14">
        <v>19.53</v>
      </c>
      <c r="K4" s="15">
        <v>19.61</v>
      </c>
      <c r="L4" s="16">
        <v>19.54</v>
      </c>
      <c r="M4" s="9">
        <v>19.95</v>
      </c>
      <c r="N4" s="9">
        <v>20.260000000000002</v>
      </c>
      <c r="O4" s="9">
        <v>19.64</v>
      </c>
      <c r="P4" s="23">
        <v>20.48</v>
      </c>
      <c r="Q4" s="23">
        <v>20.309999999999999</v>
      </c>
      <c r="R4" s="28">
        <v>20.190000000000001</v>
      </c>
      <c r="S4" s="30">
        <v>20.58</v>
      </c>
      <c r="T4" s="28">
        <v>19.96</v>
      </c>
      <c r="U4" s="28">
        <v>21.13</v>
      </c>
      <c r="V4" s="19">
        <v>20.96</v>
      </c>
      <c r="W4" s="19">
        <v>21.62</v>
      </c>
      <c r="X4" s="19">
        <v>22.23</v>
      </c>
      <c r="Y4" s="19">
        <v>22.28</v>
      </c>
      <c r="Z4" s="19">
        <v>21.83</v>
      </c>
      <c r="AA4" s="19"/>
      <c r="AB4" s="19"/>
      <c r="AC4" s="19"/>
      <c r="AD4" s="19"/>
      <c r="AE4" s="11">
        <f>HLOOKUP(9E+307,D4:AD4,1)-C4</f>
        <v>3.9499999999999993</v>
      </c>
    </row>
    <row r="5" spans="2:31" x14ac:dyDescent="0.25">
      <c r="B5" s="6" t="s">
        <v>1</v>
      </c>
      <c r="C5" s="7">
        <v>16.41</v>
      </c>
      <c r="D5" s="7">
        <v>16.89</v>
      </c>
      <c r="E5" s="7">
        <v>17.11</v>
      </c>
      <c r="F5" s="7">
        <v>18.23</v>
      </c>
      <c r="G5" s="7">
        <v>18.16</v>
      </c>
      <c r="H5" s="7">
        <v>19.079999999999998</v>
      </c>
      <c r="I5" s="9">
        <v>18.66</v>
      </c>
      <c r="J5" s="14">
        <v>18.149999999999999</v>
      </c>
      <c r="K5" s="15">
        <v>19.07</v>
      </c>
      <c r="L5" s="16">
        <v>18.420000000000002</v>
      </c>
      <c r="M5" s="9">
        <v>18.64</v>
      </c>
      <c r="N5" s="9">
        <v>18.09</v>
      </c>
      <c r="O5" s="9">
        <v>18.149999999999999</v>
      </c>
      <c r="P5" s="23">
        <v>19.739999999999998</v>
      </c>
      <c r="Q5" s="23">
        <v>19.149999999999999</v>
      </c>
      <c r="R5" s="28">
        <v>19.440000000000001</v>
      </c>
      <c r="S5" s="30">
        <v>19.66</v>
      </c>
      <c r="T5" s="28">
        <v>19.149999999999999</v>
      </c>
      <c r="U5" s="28">
        <v>20.48</v>
      </c>
      <c r="V5" s="19">
        <v>20.329999999999998</v>
      </c>
      <c r="W5" s="19">
        <v>20.66</v>
      </c>
      <c r="X5" s="19">
        <v>21.64</v>
      </c>
      <c r="Y5" s="19">
        <v>21.96</v>
      </c>
      <c r="Z5" s="19">
        <v>21.23</v>
      </c>
      <c r="AA5" s="19"/>
      <c r="AB5" s="19"/>
      <c r="AC5" s="19"/>
      <c r="AD5" s="19"/>
      <c r="AE5" s="11">
        <f>HLOOKUP(9E+307,D5:AD5,1)-C5</f>
        <v>4.82</v>
      </c>
    </row>
    <row r="6" spans="2:31" x14ac:dyDescent="0.25">
      <c r="B6" s="6" t="s">
        <v>2</v>
      </c>
      <c r="C6" s="7">
        <v>25.52</v>
      </c>
      <c r="D6" s="7">
        <v>25.52</v>
      </c>
      <c r="E6" s="7">
        <v>25.52</v>
      </c>
      <c r="F6" s="7">
        <v>25.52</v>
      </c>
      <c r="G6" s="7">
        <v>25.52</v>
      </c>
      <c r="H6" s="7">
        <v>25.52</v>
      </c>
      <c r="I6" s="9">
        <v>23.09</v>
      </c>
      <c r="J6" s="14">
        <v>23.25</v>
      </c>
      <c r="K6" s="15">
        <v>23.52</v>
      </c>
      <c r="L6" s="16">
        <v>24.03</v>
      </c>
      <c r="M6" s="9">
        <v>23.87</v>
      </c>
      <c r="N6" s="9">
        <v>24.38</v>
      </c>
      <c r="O6" s="9">
        <v>24.49</v>
      </c>
      <c r="P6" s="23">
        <v>24.17</v>
      </c>
      <c r="Q6" s="23">
        <v>24.17</v>
      </c>
      <c r="R6" s="28">
        <v>24.31</v>
      </c>
      <c r="S6" s="30">
        <v>25.53</v>
      </c>
      <c r="T6" s="28">
        <v>26</v>
      </c>
      <c r="U6" s="28">
        <v>26.3</v>
      </c>
      <c r="V6" s="19">
        <v>24.8</v>
      </c>
      <c r="W6" s="19">
        <v>24.83</v>
      </c>
      <c r="X6" s="19">
        <v>24.83</v>
      </c>
      <c r="Y6" s="19">
        <v>24.83</v>
      </c>
      <c r="Z6" s="19">
        <v>24.83</v>
      </c>
      <c r="AA6" s="19"/>
      <c r="AB6" s="19"/>
      <c r="AC6" s="19"/>
      <c r="AD6" s="19"/>
      <c r="AE6" s="11">
        <f>HLOOKUP(9E+307,D6:AD6,1)-C6</f>
        <v>-0.69000000000000128</v>
      </c>
    </row>
    <row r="7" spans="2:31" x14ac:dyDescent="0.25">
      <c r="B7" s="6" t="s">
        <v>3</v>
      </c>
      <c r="C7" s="7">
        <v>1.24</v>
      </c>
      <c r="D7" s="7">
        <v>0.96</v>
      </c>
      <c r="E7" s="7">
        <v>1.07</v>
      </c>
      <c r="F7" s="7">
        <v>1.1499999999999999</v>
      </c>
      <c r="G7" s="7">
        <v>0.93</v>
      </c>
      <c r="H7" s="7">
        <v>0.89</v>
      </c>
      <c r="I7" s="9">
        <v>1.19</v>
      </c>
      <c r="J7" s="14">
        <v>1.1499999999999999</v>
      </c>
      <c r="K7" s="15">
        <v>0.45</v>
      </c>
      <c r="L7" s="16">
        <v>0.94</v>
      </c>
      <c r="M7" s="9">
        <v>1.0900000000000001</v>
      </c>
      <c r="N7" s="9">
        <v>1.8</v>
      </c>
      <c r="O7" s="9">
        <v>1.25</v>
      </c>
      <c r="P7" s="23">
        <v>0.61</v>
      </c>
      <c r="Q7" s="23">
        <v>0.97</v>
      </c>
      <c r="R7" s="28">
        <v>0.63</v>
      </c>
      <c r="S7" s="30">
        <v>0.77</v>
      </c>
      <c r="T7" s="28">
        <v>0.67</v>
      </c>
      <c r="U7" s="28">
        <v>0.54</v>
      </c>
      <c r="V7" s="19">
        <v>0.52</v>
      </c>
      <c r="W7" s="19">
        <v>0.79</v>
      </c>
      <c r="X7" s="19">
        <v>0.48</v>
      </c>
      <c r="Y7" s="19">
        <v>0.26</v>
      </c>
      <c r="Z7" s="19">
        <v>0.49</v>
      </c>
      <c r="AA7" s="19"/>
      <c r="AB7" s="19"/>
      <c r="AC7" s="19"/>
      <c r="AD7" s="19"/>
      <c r="AE7" s="11">
        <f t="shared" ref="AE7:AE12" si="1">HLOOKUP(9E+307,D7:AD7,1)-C7</f>
        <v>-0.75</v>
      </c>
    </row>
    <row r="8" spans="2:31" x14ac:dyDescent="0.25">
      <c r="B8" s="6" t="s">
        <v>6</v>
      </c>
      <c r="C8" s="8">
        <v>17093.080000000002</v>
      </c>
      <c r="D8" s="8">
        <v>12901.22</v>
      </c>
      <c r="E8" s="8">
        <v>13164.61</v>
      </c>
      <c r="F8" s="8">
        <v>12227.66</v>
      </c>
      <c r="G8" s="8">
        <v>10991.33</v>
      </c>
      <c r="H8" s="8">
        <v>10917.79</v>
      </c>
      <c r="I8" s="10">
        <v>13002.91</v>
      </c>
      <c r="J8" s="17">
        <v>11859.68</v>
      </c>
      <c r="K8" s="17">
        <v>4455.05</v>
      </c>
      <c r="L8" s="10">
        <v>10878.7</v>
      </c>
      <c r="M8" s="10">
        <v>12193.91</v>
      </c>
      <c r="N8" s="10">
        <v>21122.74</v>
      </c>
      <c r="O8" s="10">
        <v>14277.73</v>
      </c>
      <c r="P8" s="10">
        <v>6897.77</v>
      </c>
      <c r="Q8" s="10">
        <v>12689.14</v>
      </c>
      <c r="R8" s="29">
        <v>7203.39</v>
      </c>
      <c r="S8" s="31">
        <v>9000.81</v>
      </c>
      <c r="T8" s="29">
        <v>6992.5</v>
      </c>
      <c r="U8" s="29">
        <v>6406.11</v>
      </c>
      <c r="V8" s="20" t="s">
        <v>17</v>
      </c>
      <c r="W8" s="20" t="s">
        <v>63</v>
      </c>
      <c r="X8" s="20" t="s">
        <v>72</v>
      </c>
      <c r="Y8" s="20" t="s">
        <v>77</v>
      </c>
      <c r="Z8" s="20" t="s">
        <v>82</v>
      </c>
      <c r="AA8" s="20"/>
      <c r="AB8" s="20"/>
      <c r="AC8" s="20"/>
      <c r="AD8" s="20"/>
      <c r="AE8" s="21">
        <f t="shared" si="1"/>
        <v>-10686.970000000001</v>
      </c>
    </row>
    <row r="9" spans="2:31" x14ac:dyDescent="0.25">
      <c r="B9" s="6" t="s">
        <v>7</v>
      </c>
      <c r="C9" s="8">
        <v>209173.13</v>
      </c>
      <c r="D9" s="8">
        <v>205213.69</v>
      </c>
      <c r="E9" s="8">
        <v>191628.69</v>
      </c>
      <c r="F9" s="8">
        <v>174407.62</v>
      </c>
      <c r="G9" s="8">
        <v>191301.16</v>
      </c>
      <c r="H9" s="8">
        <v>206129.7</v>
      </c>
      <c r="I9" s="10">
        <v>182979.24</v>
      </c>
      <c r="J9" s="17">
        <v>168728.64</v>
      </c>
      <c r="K9" s="17">
        <v>160698.18</v>
      </c>
      <c r="L9" s="10">
        <v>188877.2</v>
      </c>
      <c r="M9" s="10">
        <v>186653.63</v>
      </c>
      <c r="N9" s="10">
        <v>197441.31</v>
      </c>
      <c r="O9" s="10">
        <v>187973.16</v>
      </c>
      <c r="P9" s="10">
        <v>190914.43</v>
      </c>
      <c r="Q9" s="10">
        <v>221452.01</v>
      </c>
      <c r="R9" s="29">
        <v>192834.57</v>
      </c>
      <c r="S9" s="31">
        <v>200035.21</v>
      </c>
      <c r="T9" s="29">
        <v>172641.48</v>
      </c>
      <c r="U9" s="29">
        <v>207195.36</v>
      </c>
      <c r="V9" s="20" t="s">
        <v>18</v>
      </c>
      <c r="W9" s="20" t="s">
        <v>64</v>
      </c>
      <c r="X9" s="20" t="s">
        <v>73</v>
      </c>
      <c r="Y9" s="20" t="s">
        <v>78</v>
      </c>
      <c r="Z9" s="20" t="s">
        <v>83</v>
      </c>
      <c r="AA9" s="20"/>
      <c r="AB9" s="20"/>
      <c r="AC9" s="20"/>
      <c r="AD9" s="20"/>
      <c r="AE9" s="21">
        <f t="shared" si="1"/>
        <v>-1977.7700000000186</v>
      </c>
    </row>
    <row r="10" spans="2:31" x14ac:dyDescent="0.25">
      <c r="B10" s="6" t="s">
        <v>8</v>
      </c>
      <c r="C10" s="8">
        <v>192080.05</v>
      </c>
      <c r="D10" s="8">
        <v>192312.47</v>
      </c>
      <c r="E10" s="8">
        <v>178464.08</v>
      </c>
      <c r="F10" s="8">
        <v>162179.96</v>
      </c>
      <c r="G10" s="8">
        <v>180309.83</v>
      </c>
      <c r="H10" s="8">
        <v>195211.91</v>
      </c>
      <c r="I10" s="10">
        <v>169976.33</v>
      </c>
      <c r="J10" s="17">
        <v>156868.96</v>
      </c>
      <c r="K10" s="17">
        <v>156243.13</v>
      </c>
      <c r="L10" s="10">
        <v>177998.5</v>
      </c>
      <c r="M10" s="10">
        <v>174459.72</v>
      </c>
      <c r="N10" s="10">
        <v>176318.57</v>
      </c>
      <c r="O10" s="10">
        <v>173695.43</v>
      </c>
      <c r="P10" s="10">
        <v>184016.66</v>
      </c>
      <c r="Q10" s="10">
        <v>208762.87</v>
      </c>
      <c r="R10" s="29">
        <v>185631.18</v>
      </c>
      <c r="S10" s="31">
        <v>191034.4</v>
      </c>
      <c r="T10" s="29">
        <v>165648.98000000001</v>
      </c>
      <c r="U10" s="29">
        <v>200789.25</v>
      </c>
      <c r="V10" s="20" t="s">
        <v>19</v>
      </c>
      <c r="W10" s="20" t="s">
        <v>65</v>
      </c>
      <c r="X10" s="20" t="s">
        <v>74</v>
      </c>
      <c r="Y10" s="20" t="s">
        <v>79</v>
      </c>
      <c r="Z10" s="20" t="s">
        <v>84</v>
      </c>
      <c r="AA10" s="20"/>
      <c r="AB10" s="20"/>
      <c r="AC10" s="20"/>
      <c r="AD10" s="20"/>
      <c r="AE10" s="21">
        <f t="shared" si="1"/>
        <v>8709.2000000000116</v>
      </c>
    </row>
    <row r="11" spans="2:31" x14ac:dyDescent="0.25">
      <c r="B11" s="6" t="s">
        <v>9</v>
      </c>
      <c r="C11" s="8">
        <v>1379348.2</v>
      </c>
      <c r="D11" s="8">
        <v>1343573.1</v>
      </c>
      <c r="E11" s="8">
        <v>1234380.31</v>
      </c>
      <c r="F11" s="8">
        <v>1063804.77</v>
      </c>
      <c r="G11" s="8">
        <v>1183925.6499999999</v>
      </c>
      <c r="H11" s="8">
        <v>1229435.8</v>
      </c>
      <c r="I11" s="10">
        <v>1093749.3600000001</v>
      </c>
      <c r="J11" s="17">
        <v>1032846.95</v>
      </c>
      <c r="K11" s="17">
        <v>980026.52</v>
      </c>
      <c r="L11" s="10">
        <v>1155311.72</v>
      </c>
      <c r="M11" s="10">
        <v>1122478.3</v>
      </c>
      <c r="N11" s="10">
        <v>1172105.76</v>
      </c>
      <c r="O11" s="10">
        <v>1145109.28</v>
      </c>
      <c r="P11" s="10">
        <v>1123245.49</v>
      </c>
      <c r="Q11" s="10">
        <v>1311666.1100000001</v>
      </c>
      <c r="R11" s="29">
        <v>1147810.29</v>
      </c>
      <c r="S11" s="31">
        <v>1171896.81</v>
      </c>
      <c r="T11" s="29">
        <v>1037650.51</v>
      </c>
      <c r="U11" s="29">
        <v>1187778.71</v>
      </c>
      <c r="V11" s="20" t="s">
        <v>20</v>
      </c>
      <c r="W11" s="20" t="s">
        <v>66</v>
      </c>
      <c r="X11" s="20" t="s">
        <v>75</v>
      </c>
      <c r="Y11" s="20" t="s">
        <v>80</v>
      </c>
      <c r="Z11" s="20" t="s">
        <v>85</v>
      </c>
      <c r="AA11" s="20"/>
      <c r="AB11" s="20"/>
      <c r="AC11" s="20"/>
      <c r="AD11" s="20"/>
      <c r="AE11" s="21">
        <f t="shared" si="1"/>
        <v>-191569.49</v>
      </c>
    </row>
    <row r="12" spans="2:31" x14ac:dyDescent="0.25">
      <c r="B12" s="6" t="s">
        <v>10</v>
      </c>
      <c r="C12" s="8">
        <v>1362255.12</v>
      </c>
      <c r="D12" s="8">
        <v>1330671.8799999999</v>
      </c>
      <c r="E12" s="8">
        <v>1221215.7</v>
      </c>
      <c r="F12" s="8">
        <v>1051577.1100000001</v>
      </c>
      <c r="G12" s="8">
        <v>1172934.32</v>
      </c>
      <c r="H12" s="8">
        <v>1218518.01</v>
      </c>
      <c r="I12" s="10">
        <v>1080746.45</v>
      </c>
      <c r="J12" s="17">
        <v>1020987.27</v>
      </c>
      <c r="K12" s="17">
        <v>975571.47</v>
      </c>
      <c r="L12" s="10">
        <v>1144433.02</v>
      </c>
      <c r="M12" s="10">
        <v>1110284.3899999999</v>
      </c>
      <c r="N12" s="10">
        <v>1150983.02</v>
      </c>
      <c r="O12" s="10">
        <v>1130831.55</v>
      </c>
      <c r="P12" s="10">
        <v>1116347.72</v>
      </c>
      <c r="Q12" s="10">
        <v>1298976.97</v>
      </c>
      <c r="R12" s="29">
        <v>1140606.8999999999</v>
      </c>
      <c r="S12" s="31">
        <v>1162896</v>
      </c>
      <c r="T12" s="29">
        <v>1030658.01</v>
      </c>
      <c r="U12" s="29">
        <v>1181372.6000000001</v>
      </c>
      <c r="V12" s="20" t="s">
        <v>21</v>
      </c>
      <c r="W12" s="20" t="s">
        <v>67</v>
      </c>
      <c r="X12" s="20" t="s">
        <v>76</v>
      </c>
      <c r="Y12" s="20" t="s">
        <v>81</v>
      </c>
      <c r="Z12" s="20" t="s">
        <v>86</v>
      </c>
      <c r="AA12" s="20"/>
      <c r="AB12" s="20"/>
      <c r="AC12" s="20"/>
      <c r="AD12" s="20"/>
      <c r="AE12" s="21">
        <f t="shared" si="1"/>
        <v>-180882.52000000002</v>
      </c>
    </row>
    <row r="13" spans="2:31" x14ac:dyDescent="0.2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2"/>
    </row>
    <row r="25" spans="2:31" x14ac:dyDescent="0.25">
      <c r="B25" s="4" t="s">
        <v>262</v>
      </c>
      <c r="Q25" t="s">
        <v>11</v>
      </c>
      <c r="R25" t="s">
        <v>12</v>
      </c>
      <c r="S25" t="s">
        <v>13</v>
      </c>
      <c r="T25" t="s">
        <v>14</v>
      </c>
      <c r="U25" t="s">
        <v>15</v>
      </c>
      <c r="V25" t="s">
        <v>16</v>
      </c>
      <c r="W25" t="s">
        <v>62</v>
      </c>
      <c r="X25" t="s">
        <v>68</v>
      </c>
      <c r="Y25" t="s">
        <v>69</v>
      </c>
      <c r="Z25" t="s">
        <v>70</v>
      </c>
      <c r="AA25" t="s">
        <v>71</v>
      </c>
    </row>
    <row r="26" spans="2:31" x14ac:dyDescent="0.25">
      <c r="B26" s="1"/>
      <c r="C26" s="2">
        <v>40</v>
      </c>
      <c r="D26" s="2">
        <v>41</v>
      </c>
      <c r="E26" s="2">
        <v>42</v>
      </c>
      <c r="F26" s="2">
        <v>43</v>
      </c>
      <c r="G26" s="2">
        <v>44</v>
      </c>
      <c r="H26" s="2">
        <v>45</v>
      </c>
      <c r="I26" s="2">
        <v>46</v>
      </c>
      <c r="J26" s="2">
        <v>47</v>
      </c>
      <c r="K26" s="2">
        <v>48</v>
      </c>
      <c r="L26" s="2">
        <v>49</v>
      </c>
      <c r="M26" s="2">
        <v>50</v>
      </c>
      <c r="N26" s="2">
        <v>51</v>
      </c>
      <c r="O26" s="2">
        <v>52</v>
      </c>
      <c r="P26" s="2">
        <v>1</v>
      </c>
      <c r="Q26" s="2">
        <v>2</v>
      </c>
      <c r="R26" s="2">
        <v>3</v>
      </c>
      <c r="S26" s="2">
        <v>4</v>
      </c>
      <c r="T26" s="2">
        <v>5</v>
      </c>
      <c r="U26" s="2"/>
      <c r="V26" s="2"/>
      <c r="W26" s="2"/>
      <c r="X26" s="2"/>
      <c r="Y26" s="2"/>
      <c r="Z26" s="2"/>
      <c r="AA26" s="2"/>
      <c r="AB26" s="2"/>
      <c r="AC26" s="2"/>
      <c r="AD26" s="2">
        <v>6</v>
      </c>
      <c r="AE26" s="2" t="s">
        <v>5</v>
      </c>
    </row>
    <row r="27" spans="2:31" x14ac:dyDescent="0.25">
      <c r="B27" s="6" t="s">
        <v>0</v>
      </c>
      <c r="C27" s="7">
        <v>40.58</v>
      </c>
      <c r="D27" s="7">
        <v>41.58</v>
      </c>
      <c r="E27" s="7">
        <v>40.46</v>
      </c>
      <c r="F27" s="7">
        <v>39.630000000000003</v>
      </c>
      <c r="G27" s="7">
        <v>40.65</v>
      </c>
      <c r="H27" s="7">
        <v>41.02</v>
      </c>
      <c r="I27" s="9">
        <v>41.5</v>
      </c>
      <c r="J27" s="24">
        <v>41.53</v>
      </c>
      <c r="K27" s="15">
        <v>41.46</v>
      </c>
      <c r="L27" s="16">
        <v>42.48</v>
      </c>
      <c r="M27" s="16">
        <v>41.52</v>
      </c>
      <c r="N27" s="9">
        <v>41.56</v>
      </c>
      <c r="O27" s="9">
        <v>40.71</v>
      </c>
      <c r="P27" s="23">
        <v>44.19</v>
      </c>
      <c r="Q27" s="23">
        <v>42.1</v>
      </c>
      <c r="R27" s="28">
        <v>42.12</v>
      </c>
      <c r="S27" s="30">
        <v>42.42</v>
      </c>
      <c r="T27" s="28">
        <v>43.33</v>
      </c>
      <c r="U27" s="28">
        <v>41.19</v>
      </c>
      <c r="V27" s="19">
        <v>40.78</v>
      </c>
      <c r="W27" s="19">
        <v>43.59</v>
      </c>
      <c r="X27" s="19">
        <v>43.87</v>
      </c>
      <c r="Y27" s="19">
        <v>42.4</v>
      </c>
      <c r="Z27" s="19">
        <v>42.28</v>
      </c>
      <c r="AA27" s="19"/>
      <c r="AB27" s="19"/>
      <c r="AC27" s="19"/>
      <c r="AD27" s="19"/>
      <c r="AE27" s="11">
        <f>HLOOKUP(9E+307,D27:AD27,1)-C27</f>
        <v>1.7000000000000028</v>
      </c>
    </row>
    <row r="28" spans="2:31" x14ac:dyDescent="0.25">
      <c r="B28" s="6" t="s">
        <v>1</v>
      </c>
      <c r="C28" s="7">
        <v>34.75</v>
      </c>
      <c r="D28" s="7">
        <v>35.14</v>
      </c>
      <c r="E28" s="7">
        <v>34.909999999999997</v>
      </c>
      <c r="F28" s="7">
        <v>31.77</v>
      </c>
      <c r="G28" s="7">
        <v>33.75</v>
      </c>
      <c r="H28" s="7">
        <v>33.950000000000003</v>
      </c>
      <c r="I28" s="9">
        <v>35.03</v>
      </c>
      <c r="J28" s="24">
        <v>33.979999999999997</v>
      </c>
      <c r="K28" s="15">
        <v>33.229999999999997</v>
      </c>
      <c r="L28" s="16">
        <v>35.81</v>
      </c>
      <c r="M28" s="16">
        <v>34.630000000000003</v>
      </c>
      <c r="N28" s="9">
        <v>34.450000000000003</v>
      </c>
      <c r="O28" s="9">
        <v>32.89</v>
      </c>
      <c r="P28" s="23">
        <v>36.28</v>
      </c>
      <c r="Q28" s="23">
        <v>32.97</v>
      </c>
      <c r="R28" s="28">
        <v>34.57</v>
      </c>
      <c r="S28" s="30">
        <v>33.26</v>
      </c>
      <c r="T28" s="28">
        <v>35.119999999999997</v>
      </c>
      <c r="U28" s="28">
        <v>34.11</v>
      </c>
      <c r="V28" s="19">
        <v>33.46</v>
      </c>
      <c r="W28" s="19">
        <v>37.11</v>
      </c>
      <c r="X28" s="19">
        <v>35.71</v>
      </c>
      <c r="Y28" s="19">
        <v>35.26</v>
      </c>
      <c r="Z28" s="19">
        <v>34.159999999999997</v>
      </c>
      <c r="AA28" s="19"/>
      <c r="AB28" s="19"/>
      <c r="AC28" s="19"/>
      <c r="AD28" s="19"/>
      <c r="AE28" s="11">
        <f t="shared" ref="AE28:AE35" si="2">HLOOKUP(9E+307,D28:AD28,1)-C28</f>
        <v>-0.59000000000000341</v>
      </c>
    </row>
    <row r="29" spans="2:31" x14ac:dyDescent="0.25">
      <c r="B29" s="6" t="s">
        <v>2</v>
      </c>
      <c r="C29" s="7">
        <v>62.32</v>
      </c>
      <c r="D29" s="7">
        <v>62.32</v>
      </c>
      <c r="E29" s="7">
        <v>62.32</v>
      </c>
      <c r="F29" s="7">
        <v>62.32</v>
      </c>
      <c r="G29" s="7">
        <v>62.32</v>
      </c>
      <c r="H29" s="7">
        <v>62.32</v>
      </c>
      <c r="I29" s="9">
        <v>58.5</v>
      </c>
      <c r="J29" s="24">
        <v>57.37</v>
      </c>
      <c r="K29" s="15">
        <v>58.27</v>
      </c>
      <c r="L29" s="16">
        <v>56.9</v>
      </c>
      <c r="M29" s="16">
        <v>56.71</v>
      </c>
      <c r="N29" s="9">
        <v>54.8</v>
      </c>
      <c r="O29" s="9">
        <v>57.13</v>
      </c>
      <c r="P29" s="23">
        <v>56.81</v>
      </c>
      <c r="Q29" s="23">
        <v>56.81</v>
      </c>
      <c r="R29" s="28">
        <v>57.36</v>
      </c>
      <c r="S29" s="30">
        <v>58.57</v>
      </c>
      <c r="T29" s="28">
        <v>58.33</v>
      </c>
      <c r="U29" s="28">
        <v>57.95</v>
      </c>
      <c r="V29" s="19">
        <v>58.98</v>
      </c>
      <c r="W29" s="19">
        <v>54.61</v>
      </c>
      <c r="X29" s="19">
        <v>54.61</v>
      </c>
      <c r="Y29" s="19">
        <v>54.61</v>
      </c>
      <c r="Z29" s="19">
        <v>54.61</v>
      </c>
      <c r="AA29" s="19"/>
      <c r="AB29" s="19"/>
      <c r="AC29" s="19"/>
      <c r="AD29" s="19"/>
      <c r="AE29" s="11">
        <f t="shared" si="2"/>
        <v>-7.7100000000000009</v>
      </c>
    </row>
    <row r="30" spans="2:31" x14ac:dyDescent="0.25">
      <c r="B30" s="6" t="s">
        <v>3</v>
      </c>
      <c r="C30" s="7">
        <v>4.1500000000000004</v>
      </c>
      <c r="D30" s="7">
        <v>4.55</v>
      </c>
      <c r="E30" s="7">
        <v>3.95</v>
      </c>
      <c r="F30" s="7">
        <v>5.63</v>
      </c>
      <c r="G30" s="7">
        <v>4.91</v>
      </c>
      <c r="H30" s="7">
        <v>5.0199999999999996</v>
      </c>
      <c r="I30" s="9">
        <v>4.57</v>
      </c>
      <c r="J30" s="24">
        <v>5.34</v>
      </c>
      <c r="K30" s="15">
        <v>5.81</v>
      </c>
      <c r="L30" s="16">
        <v>4.6900000000000004</v>
      </c>
      <c r="M30" s="16">
        <v>4.87</v>
      </c>
      <c r="N30" s="9">
        <v>5.0199999999999996</v>
      </c>
      <c r="O30" s="9">
        <v>5.56</v>
      </c>
      <c r="P30" s="23">
        <v>5.49</v>
      </c>
      <c r="Q30" s="23">
        <v>6.43</v>
      </c>
      <c r="R30" s="28">
        <v>5.31</v>
      </c>
      <c r="S30" s="30">
        <v>6.44</v>
      </c>
      <c r="T30" s="28">
        <v>5.73</v>
      </c>
      <c r="U30" s="28">
        <v>5.0199999999999996</v>
      </c>
      <c r="V30" s="19">
        <v>5.2</v>
      </c>
      <c r="W30" s="19">
        <v>4.5199999999999996</v>
      </c>
      <c r="X30" s="19">
        <v>5.67</v>
      </c>
      <c r="Y30" s="19">
        <v>5.01</v>
      </c>
      <c r="Z30" s="19">
        <v>5.71</v>
      </c>
      <c r="AA30" s="19"/>
      <c r="AB30" s="19"/>
      <c r="AC30" s="19"/>
      <c r="AD30" s="19"/>
      <c r="AE30" s="11">
        <f t="shared" si="2"/>
        <v>1.5599999999999996</v>
      </c>
    </row>
    <row r="31" spans="2:31" x14ac:dyDescent="0.25">
      <c r="B31" s="6" t="s">
        <v>6</v>
      </c>
      <c r="C31" s="8">
        <v>57705.22</v>
      </c>
      <c r="D31" s="8">
        <v>66950.559999999998</v>
      </c>
      <c r="E31" s="8">
        <v>54381.06</v>
      </c>
      <c r="F31" s="8">
        <v>78088.36</v>
      </c>
      <c r="G31" s="8">
        <v>61198.15</v>
      </c>
      <c r="H31" s="8">
        <v>67687.839999999997</v>
      </c>
      <c r="I31" s="10">
        <v>60387.17</v>
      </c>
      <c r="J31" s="10">
        <v>61643.77</v>
      </c>
      <c r="K31" s="17">
        <v>68928.69</v>
      </c>
      <c r="L31" s="17">
        <v>56951.19</v>
      </c>
      <c r="M31" s="17">
        <v>72323.19</v>
      </c>
      <c r="N31" s="17">
        <v>74671.83</v>
      </c>
      <c r="O31" s="17">
        <v>86036.65</v>
      </c>
      <c r="P31" s="17">
        <v>88942.14</v>
      </c>
      <c r="Q31" s="17">
        <v>98842.85</v>
      </c>
      <c r="R31" s="29">
        <v>77237.39</v>
      </c>
      <c r="S31" s="31">
        <v>91955.16</v>
      </c>
      <c r="T31" s="29">
        <v>77117.58</v>
      </c>
      <c r="U31" s="29">
        <v>66429.279999999999</v>
      </c>
      <c r="V31" s="20" t="s">
        <v>22</v>
      </c>
      <c r="W31" s="20" t="s">
        <v>87</v>
      </c>
      <c r="X31" s="20" t="s">
        <v>92</v>
      </c>
      <c r="Y31" s="20" t="s">
        <v>97</v>
      </c>
      <c r="Z31" s="20" t="s">
        <v>102</v>
      </c>
      <c r="AA31" s="20"/>
      <c r="AB31" s="20"/>
      <c r="AC31" s="20"/>
      <c r="AD31" s="20"/>
      <c r="AE31" s="21">
        <f t="shared" si="2"/>
        <v>8724.0599999999977</v>
      </c>
    </row>
    <row r="32" spans="2:31" x14ac:dyDescent="0.25">
      <c r="B32" s="6" t="s">
        <v>7</v>
      </c>
      <c r="C32" s="8">
        <v>401843.81</v>
      </c>
      <c r="D32" s="8">
        <v>432422.28</v>
      </c>
      <c r="E32" s="8">
        <v>396696.55</v>
      </c>
      <c r="F32" s="8">
        <v>393710.23</v>
      </c>
      <c r="G32" s="8">
        <v>360464.35</v>
      </c>
      <c r="H32" s="8">
        <v>392557.93</v>
      </c>
      <c r="I32" s="10">
        <v>387458.88</v>
      </c>
      <c r="J32" s="10">
        <v>338888.31</v>
      </c>
      <c r="K32" s="17">
        <v>347461.15</v>
      </c>
      <c r="L32" s="17">
        <v>362359.58</v>
      </c>
      <c r="M32" s="17">
        <v>435923.73</v>
      </c>
      <c r="N32" s="17">
        <v>436921.99</v>
      </c>
      <c r="O32" s="17">
        <v>447914.66</v>
      </c>
      <c r="P32" s="17">
        <v>496786.34</v>
      </c>
      <c r="Q32" s="17">
        <v>455395.13</v>
      </c>
      <c r="R32" s="29">
        <v>430917.99</v>
      </c>
      <c r="S32" s="31">
        <v>425567.12</v>
      </c>
      <c r="T32" s="29">
        <v>407075.42</v>
      </c>
      <c r="U32" s="29">
        <v>386400.93</v>
      </c>
      <c r="V32" s="20" t="s">
        <v>23</v>
      </c>
      <c r="W32" s="20" t="s">
        <v>88</v>
      </c>
      <c r="X32" s="20" t="s">
        <v>93</v>
      </c>
      <c r="Y32" s="20" t="s">
        <v>98</v>
      </c>
      <c r="Z32" s="20" t="s">
        <v>103</v>
      </c>
      <c r="AA32" s="20"/>
      <c r="AB32" s="20"/>
      <c r="AC32" s="20"/>
      <c r="AD32" s="20"/>
      <c r="AE32" s="21">
        <f t="shared" si="2"/>
        <v>-15442.880000000005</v>
      </c>
    </row>
    <row r="33" spans="2:31" x14ac:dyDescent="0.25">
      <c r="B33" s="6" t="s">
        <v>8</v>
      </c>
      <c r="C33" s="8">
        <v>344138.59</v>
      </c>
      <c r="D33" s="8">
        <v>365471.72</v>
      </c>
      <c r="E33" s="8">
        <v>342315.49</v>
      </c>
      <c r="F33" s="8">
        <v>315621.87</v>
      </c>
      <c r="G33" s="8">
        <v>299266.2</v>
      </c>
      <c r="H33" s="8">
        <v>324870.09000000003</v>
      </c>
      <c r="I33" s="10">
        <v>327071.71000000002</v>
      </c>
      <c r="J33" s="10">
        <v>277244.53999999998</v>
      </c>
      <c r="K33" s="17">
        <v>278532.46000000002</v>
      </c>
      <c r="L33" s="17">
        <v>305408.39</v>
      </c>
      <c r="M33" s="17">
        <v>363600.54</v>
      </c>
      <c r="N33" s="17">
        <v>362250.16</v>
      </c>
      <c r="O33" s="17">
        <v>361878.01</v>
      </c>
      <c r="P33" s="17">
        <v>407844.2</v>
      </c>
      <c r="Q33" s="17">
        <v>356552.28</v>
      </c>
      <c r="R33" s="29">
        <v>353680.6</v>
      </c>
      <c r="S33" s="31">
        <v>333611.96000000002</v>
      </c>
      <c r="T33" s="29">
        <v>329957.84000000003</v>
      </c>
      <c r="U33" s="29">
        <v>319971.65000000002</v>
      </c>
      <c r="V33" s="20" t="s">
        <v>24</v>
      </c>
      <c r="W33" s="20" t="s">
        <v>89</v>
      </c>
      <c r="X33" s="20" t="s">
        <v>94</v>
      </c>
      <c r="Y33" s="20" t="s">
        <v>99</v>
      </c>
      <c r="Z33" s="20" t="s">
        <v>104</v>
      </c>
      <c r="AA33" s="20"/>
      <c r="AB33" s="20"/>
      <c r="AC33" s="20"/>
      <c r="AD33" s="20"/>
      <c r="AE33" s="21">
        <f t="shared" si="2"/>
        <v>-24166.940000000002</v>
      </c>
    </row>
    <row r="34" spans="2:31" x14ac:dyDescent="0.25">
      <c r="B34" s="6" t="s">
        <v>9</v>
      </c>
      <c r="C34" s="8">
        <v>1392090.93</v>
      </c>
      <c r="D34" s="8">
        <v>1472319.77</v>
      </c>
      <c r="E34" s="8">
        <v>1377219.71</v>
      </c>
      <c r="F34" s="8">
        <v>1387272.13</v>
      </c>
      <c r="G34" s="8">
        <v>1247132.79</v>
      </c>
      <c r="H34" s="8">
        <v>1349502.84</v>
      </c>
      <c r="I34" s="10">
        <v>1321091.05</v>
      </c>
      <c r="J34" s="10">
        <v>1154849.3999999999</v>
      </c>
      <c r="K34" s="17">
        <v>1185552.05</v>
      </c>
      <c r="L34" s="17">
        <v>1215271.9099999999</v>
      </c>
      <c r="M34" s="17">
        <v>1485747.49</v>
      </c>
      <c r="N34" s="17">
        <v>1488341.62</v>
      </c>
      <c r="O34" s="17">
        <v>1548264.53</v>
      </c>
      <c r="P34" s="17">
        <v>1621073.5</v>
      </c>
      <c r="Q34" s="17">
        <v>1536978.45</v>
      </c>
      <c r="R34" s="29">
        <v>1453960.62</v>
      </c>
      <c r="S34" s="31">
        <v>1428680.39</v>
      </c>
      <c r="T34" s="29">
        <v>1346554.18</v>
      </c>
      <c r="U34" s="29">
        <v>1324532.79</v>
      </c>
      <c r="V34" s="20" t="s">
        <v>25</v>
      </c>
      <c r="W34" s="20" t="s">
        <v>90</v>
      </c>
      <c r="X34" s="20" t="s">
        <v>95</v>
      </c>
      <c r="Y34" s="20" t="s">
        <v>100</v>
      </c>
      <c r="Z34" s="20" t="s">
        <v>105</v>
      </c>
      <c r="AA34" s="20"/>
      <c r="AB34" s="20"/>
      <c r="AC34" s="20"/>
      <c r="AD34" s="20"/>
      <c r="AE34" s="21">
        <f t="shared" si="2"/>
        <v>-67558.139999999898</v>
      </c>
    </row>
    <row r="35" spans="2:31" x14ac:dyDescent="0.25">
      <c r="B35" s="6" t="s">
        <v>10</v>
      </c>
      <c r="C35" s="8">
        <v>1334385.71</v>
      </c>
      <c r="D35" s="8">
        <v>1405369.21</v>
      </c>
      <c r="E35" s="8">
        <v>1322838.6499999999</v>
      </c>
      <c r="F35" s="8">
        <v>1309183.77</v>
      </c>
      <c r="G35" s="8">
        <v>1185934.6399999999</v>
      </c>
      <c r="H35" s="8">
        <v>1281815</v>
      </c>
      <c r="I35" s="10">
        <v>1260703.8799999999</v>
      </c>
      <c r="J35" s="10">
        <v>1093205.6299999999</v>
      </c>
      <c r="K35" s="17">
        <v>1116623.3600000001</v>
      </c>
      <c r="L35" s="17">
        <v>1158320.72</v>
      </c>
      <c r="M35" s="17">
        <v>1413424.3</v>
      </c>
      <c r="N35" s="17">
        <v>1413669.79</v>
      </c>
      <c r="O35" s="17">
        <v>1462227.88</v>
      </c>
      <c r="P35" s="17">
        <v>1532131.36</v>
      </c>
      <c r="Q35" s="17">
        <v>1438135.6</v>
      </c>
      <c r="R35" s="29">
        <v>1376723.23</v>
      </c>
      <c r="S35" s="31">
        <v>1336725.23</v>
      </c>
      <c r="T35" s="29">
        <v>1269436.6000000001</v>
      </c>
      <c r="U35" s="29">
        <v>1258103.51</v>
      </c>
      <c r="V35" s="20" t="s">
        <v>26</v>
      </c>
      <c r="W35" s="20" t="s">
        <v>91</v>
      </c>
      <c r="X35" s="20" t="s">
        <v>96</v>
      </c>
      <c r="Y35" s="20" t="s">
        <v>101</v>
      </c>
      <c r="Z35" s="20" t="s">
        <v>106</v>
      </c>
      <c r="AA35" s="20"/>
      <c r="AB35" s="20"/>
      <c r="AC35" s="20"/>
      <c r="AD35" s="20"/>
      <c r="AE35" s="21">
        <f t="shared" si="2"/>
        <v>-76282.199999999953</v>
      </c>
    </row>
    <row r="36" spans="2:31" x14ac:dyDescent="0.25">
      <c r="P36" s="22"/>
    </row>
    <row r="43" spans="2:31" ht="14.25" customHeight="1" x14ac:dyDescent="0.25"/>
    <row r="49" spans="2:31" x14ac:dyDescent="0.25">
      <c r="B49" s="4" t="s">
        <v>263</v>
      </c>
      <c r="Q49" t="s">
        <v>11</v>
      </c>
      <c r="R49" t="s">
        <v>12</v>
      </c>
      <c r="S49" t="s">
        <v>13</v>
      </c>
      <c r="T49" t="s">
        <v>14</v>
      </c>
      <c r="U49" t="s">
        <v>15</v>
      </c>
      <c r="V49" t="s">
        <v>16</v>
      </c>
      <c r="W49" t="s">
        <v>62</v>
      </c>
      <c r="X49" t="s">
        <v>68</v>
      </c>
      <c r="Y49" t="s">
        <v>69</v>
      </c>
      <c r="Z49" t="s">
        <v>70</v>
      </c>
      <c r="AA49" t="s">
        <v>71</v>
      </c>
    </row>
    <row r="50" spans="2:31" x14ac:dyDescent="0.25">
      <c r="B50" s="3"/>
      <c r="C50" s="3">
        <v>40</v>
      </c>
      <c r="D50" s="3">
        <v>41</v>
      </c>
      <c r="E50" s="3">
        <v>42</v>
      </c>
      <c r="F50" s="3">
        <v>43</v>
      </c>
      <c r="G50" s="3">
        <v>44</v>
      </c>
      <c r="H50" s="3">
        <v>45</v>
      </c>
      <c r="I50" s="3">
        <v>46</v>
      </c>
      <c r="J50" s="2">
        <v>47</v>
      </c>
      <c r="K50" s="2">
        <v>48</v>
      </c>
      <c r="L50" s="2">
        <v>49</v>
      </c>
      <c r="M50" s="2">
        <v>50</v>
      </c>
      <c r="N50" s="2">
        <v>51</v>
      </c>
      <c r="O50" s="2">
        <v>52</v>
      </c>
      <c r="P50" s="2">
        <v>1</v>
      </c>
      <c r="Q50" s="2">
        <v>2</v>
      </c>
      <c r="R50" s="2">
        <v>3</v>
      </c>
      <c r="S50" s="2">
        <v>4</v>
      </c>
      <c r="T50" s="2">
        <v>5</v>
      </c>
      <c r="U50" s="2"/>
      <c r="V50" s="2"/>
      <c r="W50" s="2"/>
      <c r="X50" s="2"/>
      <c r="Y50" s="2"/>
      <c r="Z50" s="2"/>
      <c r="AA50" s="2"/>
      <c r="AB50" s="2"/>
      <c r="AC50" s="2"/>
      <c r="AD50" s="2">
        <v>6</v>
      </c>
      <c r="AE50" s="3" t="s">
        <v>5</v>
      </c>
    </row>
    <row r="51" spans="2:31" x14ac:dyDescent="0.25">
      <c r="B51" s="6" t="s">
        <v>0</v>
      </c>
      <c r="C51" s="7">
        <v>42.96</v>
      </c>
      <c r="D51" s="7">
        <v>41.14</v>
      </c>
      <c r="E51" s="7">
        <v>41.07</v>
      </c>
      <c r="F51" s="7">
        <v>43.36</v>
      </c>
      <c r="G51" s="7">
        <v>41.27</v>
      </c>
      <c r="H51" s="7">
        <v>41.78</v>
      </c>
      <c r="I51" s="9">
        <v>42.32</v>
      </c>
      <c r="J51" s="24">
        <v>41.2</v>
      </c>
      <c r="K51" s="15">
        <v>41.86</v>
      </c>
      <c r="L51" s="10">
        <v>42.08</v>
      </c>
      <c r="M51" s="16">
        <v>40.409999999999997</v>
      </c>
      <c r="N51" s="9">
        <v>40.380000000000003</v>
      </c>
      <c r="O51" s="9">
        <v>40.64</v>
      </c>
      <c r="P51" s="23">
        <v>43.92</v>
      </c>
      <c r="Q51" s="23">
        <v>42.4</v>
      </c>
      <c r="R51" s="28">
        <v>43.41</v>
      </c>
      <c r="S51" s="30">
        <v>42.99</v>
      </c>
      <c r="T51" s="28">
        <v>43.37</v>
      </c>
      <c r="U51" s="28">
        <v>44.01</v>
      </c>
      <c r="V51" s="19">
        <v>42.65</v>
      </c>
      <c r="W51" s="19">
        <v>45.83</v>
      </c>
      <c r="X51" s="19">
        <v>45.32</v>
      </c>
      <c r="Y51" s="19">
        <v>44.49</v>
      </c>
      <c r="Z51" s="19">
        <v>48.12</v>
      </c>
      <c r="AA51" s="19"/>
      <c r="AB51" s="19"/>
      <c r="AC51" s="19"/>
      <c r="AD51" s="19"/>
      <c r="AE51" s="11">
        <f>HLOOKUP(9E+307,D51:AD51,1)-C51</f>
        <v>5.1599999999999966</v>
      </c>
    </row>
    <row r="52" spans="2:31" x14ac:dyDescent="0.25">
      <c r="B52" s="6" t="s">
        <v>1</v>
      </c>
      <c r="C52" s="7">
        <v>34.75</v>
      </c>
      <c r="D52" s="7">
        <v>35.21</v>
      </c>
      <c r="E52" s="7">
        <v>33.43</v>
      </c>
      <c r="F52" s="7">
        <v>37.409999999999997</v>
      </c>
      <c r="G52" s="7">
        <v>35.119999999999997</v>
      </c>
      <c r="H52" s="7">
        <v>35.340000000000003</v>
      </c>
      <c r="I52" s="9">
        <v>33.29</v>
      </c>
      <c r="J52" s="24">
        <v>32.909999999999997</v>
      </c>
      <c r="K52" s="15">
        <v>35.11</v>
      </c>
      <c r="L52" s="10">
        <v>34.43</v>
      </c>
      <c r="M52" s="16">
        <v>32.85</v>
      </c>
      <c r="N52" s="9">
        <v>30.79</v>
      </c>
      <c r="O52" s="9">
        <v>33.58</v>
      </c>
      <c r="P52" s="23">
        <v>36.979999999999997</v>
      </c>
      <c r="Q52" s="23">
        <v>34.880000000000003</v>
      </c>
      <c r="R52" s="28">
        <v>36.54</v>
      </c>
      <c r="S52" s="30">
        <v>37.15</v>
      </c>
      <c r="T52" s="28">
        <v>35.090000000000003</v>
      </c>
      <c r="U52" s="28">
        <v>38.14</v>
      </c>
      <c r="V52" s="19">
        <v>31.08</v>
      </c>
      <c r="W52" s="19">
        <v>37.130000000000003</v>
      </c>
      <c r="X52" s="19">
        <v>37.04</v>
      </c>
      <c r="Y52" s="19">
        <v>32.67</v>
      </c>
      <c r="Z52" s="19">
        <v>41.3</v>
      </c>
      <c r="AA52" s="19"/>
      <c r="AB52" s="19"/>
      <c r="AC52" s="19"/>
      <c r="AD52" s="19"/>
      <c r="AE52" s="11">
        <f t="shared" ref="AE52:AE59" si="3">HLOOKUP(9E+307,D52:AD52,1)-C52</f>
        <v>6.5499999999999972</v>
      </c>
    </row>
    <row r="53" spans="2:31" x14ac:dyDescent="0.25">
      <c r="B53" s="6" t="s">
        <v>2</v>
      </c>
      <c r="C53" s="7">
        <v>45.35</v>
      </c>
      <c r="D53" s="7">
        <v>45.35</v>
      </c>
      <c r="E53" s="7">
        <v>45.35</v>
      </c>
      <c r="F53" s="7">
        <v>45.35</v>
      </c>
      <c r="G53" s="7">
        <v>45.35</v>
      </c>
      <c r="H53" s="7">
        <v>45.35</v>
      </c>
      <c r="I53" s="9">
        <v>43.94</v>
      </c>
      <c r="J53" s="24">
        <v>44.13</v>
      </c>
      <c r="K53" s="15">
        <v>44.44</v>
      </c>
      <c r="L53" s="10">
        <v>44.57</v>
      </c>
      <c r="M53" s="16">
        <v>44.07</v>
      </c>
      <c r="N53" s="9">
        <v>44.65</v>
      </c>
      <c r="O53" s="9">
        <v>44.47</v>
      </c>
      <c r="P53" s="23">
        <v>44.03</v>
      </c>
      <c r="Q53" s="23">
        <v>44.03</v>
      </c>
      <c r="R53" s="28">
        <v>44.6</v>
      </c>
      <c r="S53" s="30">
        <v>44.96</v>
      </c>
      <c r="T53" s="28">
        <v>45.29</v>
      </c>
      <c r="U53" s="28">
        <v>45</v>
      </c>
      <c r="V53" s="19">
        <v>45.4</v>
      </c>
      <c r="W53" s="19">
        <v>44.81</v>
      </c>
      <c r="X53" s="19">
        <v>44.81</v>
      </c>
      <c r="Y53" s="19">
        <v>44.81</v>
      </c>
      <c r="Z53" s="19">
        <v>44.81</v>
      </c>
      <c r="AA53" s="19"/>
      <c r="AB53" s="19"/>
      <c r="AC53" s="19"/>
      <c r="AD53" s="19"/>
      <c r="AE53" s="11">
        <f t="shared" si="3"/>
        <v>-0.53999999999999915</v>
      </c>
    </row>
    <row r="54" spans="2:31" x14ac:dyDescent="0.25">
      <c r="B54" s="6" t="s">
        <v>3</v>
      </c>
      <c r="C54" s="7">
        <v>5.74</v>
      </c>
      <c r="D54" s="7">
        <v>4.2</v>
      </c>
      <c r="E54" s="7">
        <v>5.42</v>
      </c>
      <c r="F54" s="7">
        <v>4.1500000000000004</v>
      </c>
      <c r="G54" s="7">
        <v>4.3600000000000003</v>
      </c>
      <c r="H54" s="7">
        <v>4.54</v>
      </c>
      <c r="I54" s="9">
        <v>6.35</v>
      </c>
      <c r="J54" s="24">
        <v>5.87</v>
      </c>
      <c r="K54" s="15">
        <v>4.76</v>
      </c>
      <c r="L54" s="10">
        <v>5.38</v>
      </c>
      <c r="M54" s="16">
        <v>5.39</v>
      </c>
      <c r="N54" s="9">
        <v>6.83</v>
      </c>
      <c r="O54" s="9">
        <v>5.0199999999999996</v>
      </c>
      <c r="P54" s="23">
        <v>4.82</v>
      </c>
      <c r="Q54" s="23">
        <v>5.28</v>
      </c>
      <c r="R54" s="28">
        <v>4.79</v>
      </c>
      <c r="S54" s="30">
        <v>4.09</v>
      </c>
      <c r="T54" s="28">
        <v>5.78</v>
      </c>
      <c r="U54" s="28">
        <v>4.08</v>
      </c>
      <c r="V54" s="19">
        <v>8.11</v>
      </c>
      <c r="W54" s="19">
        <v>5.97</v>
      </c>
      <c r="X54" s="19">
        <v>5.7</v>
      </c>
      <c r="Y54" s="19">
        <v>8.18</v>
      </c>
      <c r="Z54" s="19">
        <v>4.5999999999999996</v>
      </c>
      <c r="AA54" s="19"/>
      <c r="AB54" s="19"/>
      <c r="AC54" s="19"/>
      <c r="AD54" s="19"/>
      <c r="AE54" s="11">
        <f t="shared" si="3"/>
        <v>-1.1400000000000006</v>
      </c>
    </row>
    <row r="55" spans="2:31" x14ac:dyDescent="0.25">
      <c r="B55" s="6" t="s">
        <v>6</v>
      </c>
      <c r="C55" s="8">
        <v>45495.35</v>
      </c>
      <c r="D55" s="8">
        <v>30696.01</v>
      </c>
      <c r="E55" s="8">
        <v>38897.51</v>
      </c>
      <c r="F55" s="8">
        <v>28229.599999999999</v>
      </c>
      <c r="G55" s="8">
        <v>28814.03</v>
      </c>
      <c r="H55" s="8">
        <v>27540.27</v>
      </c>
      <c r="I55" s="10">
        <v>42563.040000000001</v>
      </c>
      <c r="J55" s="25">
        <v>38418.589999999997</v>
      </c>
      <c r="K55" s="17">
        <v>29517.43</v>
      </c>
      <c r="L55" s="10">
        <v>32117.98</v>
      </c>
      <c r="M55" s="17">
        <v>39467.06</v>
      </c>
      <c r="N55" s="17">
        <v>50004.6</v>
      </c>
      <c r="O55" s="17">
        <v>36124.18</v>
      </c>
      <c r="P55" s="17">
        <v>40505.24</v>
      </c>
      <c r="Q55" s="17">
        <v>35021.89</v>
      </c>
      <c r="R55" s="29">
        <v>29192.55</v>
      </c>
      <c r="S55" s="31">
        <v>21841.83</v>
      </c>
      <c r="T55" s="29">
        <v>28156.85</v>
      </c>
      <c r="U55" s="29">
        <v>23034.81</v>
      </c>
      <c r="V55" s="20" t="s">
        <v>27</v>
      </c>
      <c r="W55" s="20" t="s">
        <v>107</v>
      </c>
      <c r="X55" s="20" t="s">
        <v>112</v>
      </c>
      <c r="Y55" s="20" t="s">
        <v>117</v>
      </c>
      <c r="Z55" s="20" t="s">
        <v>122</v>
      </c>
      <c r="AA55" s="20"/>
      <c r="AB55" s="20"/>
      <c r="AC55" s="20"/>
      <c r="AD55" s="20"/>
      <c r="AE55" s="21">
        <f t="shared" si="3"/>
        <v>-22460.539999999997</v>
      </c>
    </row>
    <row r="56" spans="2:31" x14ac:dyDescent="0.25">
      <c r="B56" s="6" t="s">
        <v>7</v>
      </c>
      <c r="C56" s="8">
        <v>238008.83</v>
      </c>
      <c r="D56" s="8">
        <v>213025.61</v>
      </c>
      <c r="E56" s="8">
        <v>208953.62</v>
      </c>
      <c r="F56" s="8">
        <v>205661.19</v>
      </c>
      <c r="G56" s="8">
        <v>193242.77</v>
      </c>
      <c r="H56" s="8">
        <v>178684.44</v>
      </c>
      <c r="I56" s="10">
        <v>199457.6</v>
      </c>
      <c r="J56" s="25">
        <v>190919.66</v>
      </c>
      <c r="K56" s="17">
        <v>183065.9</v>
      </c>
      <c r="L56" s="10">
        <v>176686.28</v>
      </c>
      <c r="M56" s="17">
        <v>210782.07</v>
      </c>
      <c r="N56" s="17">
        <v>210551.62</v>
      </c>
      <c r="O56" s="17">
        <v>207899.13</v>
      </c>
      <c r="P56" s="17">
        <v>256412.83</v>
      </c>
      <c r="Q56" s="17">
        <v>197375.75</v>
      </c>
      <c r="R56" s="29">
        <v>184371.71</v>
      </c>
      <c r="S56" s="31">
        <v>160701.17000000001</v>
      </c>
      <c r="T56" s="29">
        <v>147442.32</v>
      </c>
      <c r="U56" s="29">
        <v>172686.82</v>
      </c>
      <c r="V56" s="20" t="s">
        <v>28</v>
      </c>
      <c r="W56" s="20" t="s">
        <v>108</v>
      </c>
      <c r="X56" s="20" t="s">
        <v>113</v>
      </c>
      <c r="Y56" s="20" t="s">
        <v>118</v>
      </c>
      <c r="Z56" s="20" t="s">
        <v>123</v>
      </c>
      <c r="AA56" s="20"/>
      <c r="AB56" s="20"/>
      <c r="AC56" s="20"/>
      <c r="AD56" s="20"/>
      <c r="AE56" s="21">
        <f t="shared" si="3"/>
        <v>-65322.00999999998</v>
      </c>
    </row>
    <row r="57" spans="2:31" x14ac:dyDescent="0.25">
      <c r="B57" s="6" t="s">
        <v>8</v>
      </c>
      <c r="C57" s="8">
        <v>192513.48</v>
      </c>
      <c r="D57" s="8">
        <v>182329.60000000001</v>
      </c>
      <c r="E57" s="8">
        <v>170056.11</v>
      </c>
      <c r="F57" s="8">
        <v>177431.59</v>
      </c>
      <c r="G57" s="8">
        <v>164428.74</v>
      </c>
      <c r="H57" s="8">
        <v>151144.17000000001</v>
      </c>
      <c r="I57" s="10">
        <v>156894.56</v>
      </c>
      <c r="J57" s="25">
        <v>152501.07</v>
      </c>
      <c r="K57" s="17">
        <v>153548.47</v>
      </c>
      <c r="L57" s="10">
        <v>144568.29999999999</v>
      </c>
      <c r="M57" s="17">
        <v>171315.01</v>
      </c>
      <c r="N57" s="17">
        <v>160547.01999999999</v>
      </c>
      <c r="O57" s="17">
        <v>171774.95</v>
      </c>
      <c r="P57" s="17">
        <v>215907.59</v>
      </c>
      <c r="Q57" s="17">
        <v>162353.85999999999</v>
      </c>
      <c r="R57" s="29">
        <v>155179.16</v>
      </c>
      <c r="S57" s="31">
        <v>138859.34</v>
      </c>
      <c r="T57" s="29">
        <v>119285.47</v>
      </c>
      <c r="U57" s="29">
        <v>149652.01</v>
      </c>
      <c r="V57" s="20" t="s">
        <v>29</v>
      </c>
      <c r="W57" s="20" t="s">
        <v>109</v>
      </c>
      <c r="X57" s="20" t="s">
        <v>114</v>
      </c>
      <c r="Y57" s="20" t="s">
        <v>119</v>
      </c>
      <c r="Z57" s="20" t="s">
        <v>124</v>
      </c>
      <c r="AA57" s="20"/>
      <c r="AB57" s="20"/>
      <c r="AC57" s="20"/>
      <c r="AD57" s="20"/>
      <c r="AE57" s="21">
        <f t="shared" si="3"/>
        <v>-42861.47</v>
      </c>
    </row>
    <row r="58" spans="2:31" x14ac:dyDescent="0.25">
      <c r="B58" s="6" t="s">
        <v>9</v>
      </c>
      <c r="C58" s="8">
        <v>792053.31</v>
      </c>
      <c r="D58" s="8">
        <v>730827.5</v>
      </c>
      <c r="E58" s="8">
        <v>717706.35</v>
      </c>
      <c r="F58" s="8">
        <v>679973.81</v>
      </c>
      <c r="G58" s="8">
        <v>661469.56999999995</v>
      </c>
      <c r="H58" s="8">
        <v>606319</v>
      </c>
      <c r="I58" s="10">
        <v>670726.98</v>
      </c>
      <c r="J58" s="25">
        <v>654313.01</v>
      </c>
      <c r="K58" s="17">
        <v>620422.85</v>
      </c>
      <c r="L58" s="10">
        <v>596578.84</v>
      </c>
      <c r="M58" s="17">
        <v>732342.26</v>
      </c>
      <c r="N58" s="17">
        <v>731948.2</v>
      </c>
      <c r="O58" s="17">
        <v>719445.14</v>
      </c>
      <c r="P58" s="17">
        <v>840266.5</v>
      </c>
      <c r="Q58" s="17">
        <v>662904.56000000006</v>
      </c>
      <c r="R58" s="29">
        <v>609046.68000000005</v>
      </c>
      <c r="S58" s="31">
        <v>534506.21</v>
      </c>
      <c r="T58" s="29">
        <v>487407.03</v>
      </c>
      <c r="U58" s="29">
        <v>565103.06999999995</v>
      </c>
      <c r="V58" s="20" t="s">
        <v>30</v>
      </c>
      <c r="W58" s="20" t="s">
        <v>110</v>
      </c>
      <c r="X58" s="20" t="s">
        <v>115</v>
      </c>
      <c r="Y58" s="20" t="s">
        <v>120</v>
      </c>
      <c r="Z58" s="20" t="s">
        <v>125</v>
      </c>
      <c r="AA58" s="20"/>
      <c r="AB58" s="20"/>
      <c r="AC58" s="20"/>
      <c r="AD58" s="20"/>
      <c r="AE58" s="21">
        <f t="shared" si="3"/>
        <v>-226950.24000000011</v>
      </c>
    </row>
    <row r="59" spans="2:31" x14ac:dyDescent="0.25">
      <c r="B59" s="6" t="s">
        <v>10</v>
      </c>
      <c r="C59" s="8">
        <v>746557.96</v>
      </c>
      <c r="D59" s="8">
        <v>700131.49</v>
      </c>
      <c r="E59" s="8">
        <v>678808.84</v>
      </c>
      <c r="F59" s="8">
        <v>651744.21</v>
      </c>
      <c r="G59" s="8">
        <v>632655.54</v>
      </c>
      <c r="H59" s="8">
        <v>578778.73</v>
      </c>
      <c r="I59" s="10">
        <v>628163.93999999994</v>
      </c>
      <c r="J59" s="25">
        <v>615894.42000000004</v>
      </c>
      <c r="K59" s="17">
        <v>590905.42000000004</v>
      </c>
      <c r="L59" s="10">
        <v>564460.86</v>
      </c>
      <c r="M59" s="17">
        <v>692875.2</v>
      </c>
      <c r="N59" s="17">
        <v>681943.6</v>
      </c>
      <c r="O59" s="17">
        <v>683320.96</v>
      </c>
      <c r="P59" s="17">
        <v>799761.26</v>
      </c>
      <c r="Q59" s="17">
        <v>627882.67000000004</v>
      </c>
      <c r="R59" s="29">
        <v>579854.13</v>
      </c>
      <c r="S59" s="31">
        <v>512664.38</v>
      </c>
      <c r="T59" s="29">
        <v>459250.18</v>
      </c>
      <c r="U59" s="29">
        <v>542068.26</v>
      </c>
      <c r="V59" s="20" t="s">
        <v>31</v>
      </c>
      <c r="W59" s="20" t="s">
        <v>111</v>
      </c>
      <c r="X59" s="20" t="s">
        <v>116</v>
      </c>
      <c r="Y59" s="20" t="s">
        <v>121</v>
      </c>
      <c r="Z59" s="20" t="s">
        <v>126</v>
      </c>
      <c r="AA59" s="20"/>
      <c r="AB59" s="20"/>
      <c r="AC59" s="20"/>
      <c r="AD59" s="20"/>
      <c r="AE59" s="21">
        <f t="shared" si="3"/>
        <v>-204489.69999999995</v>
      </c>
    </row>
    <row r="72" spans="2:31" x14ac:dyDescent="0.25">
      <c r="B72" s="4"/>
    </row>
    <row r="73" spans="2:31" x14ac:dyDescent="0.25">
      <c r="B73" s="4"/>
    </row>
    <row r="74" spans="2:31" x14ac:dyDescent="0.25">
      <c r="B74" s="4" t="s">
        <v>264</v>
      </c>
      <c r="Q74" t="s">
        <v>11</v>
      </c>
      <c r="R74" t="s">
        <v>12</v>
      </c>
      <c r="S74" t="s">
        <v>13</v>
      </c>
      <c r="T74" t="s">
        <v>14</v>
      </c>
      <c r="U74" t="s">
        <v>15</v>
      </c>
      <c r="V74" t="s">
        <v>16</v>
      </c>
      <c r="W74" t="s">
        <v>62</v>
      </c>
      <c r="X74" t="s">
        <v>68</v>
      </c>
      <c r="Y74" t="s">
        <v>69</v>
      </c>
      <c r="Z74" t="s">
        <v>70</v>
      </c>
      <c r="AA74" t="s">
        <v>71</v>
      </c>
    </row>
    <row r="75" spans="2:31" x14ac:dyDescent="0.25">
      <c r="B75" s="3"/>
      <c r="C75" s="3">
        <v>40</v>
      </c>
      <c r="D75" s="3">
        <v>41</v>
      </c>
      <c r="E75" s="3">
        <v>42</v>
      </c>
      <c r="F75" s="3">
        <v>43</v>
      </c>
      <c r="G75" s="3">
        <v>44</v>
      </c>
      <c r="H75" s="3">
        <v>45</v>
      </c>
      <c r="I75" s="3">
        <v>46</v>
      </c>
      <c r="J75" s="2">
        <v>47</v>
      </c>
      <c r="K75" s="2">
        <v>48</v>
      </c>
      <c r="L75" s="2">
        <v>49</v>
      </c>
      <c r="M75" s="2">
        <v>50</v>
      </c>
      <c r="N75" s="2">
        <v>51</v>
      </c>
      <c r="O75" s="2">
        <v>52</v>
      </c>
      <c r="P75" s="2">
        <v>1</v>
      </c>
      <c r="Q75" s="2">
        <v>2</v>
      </c>
      <c r="R75" s="2">
        <v>3</v>
      </c>
      <c r="S75" s="2">
        <v>4</v>
      </c>
      <c r="T75" s="2">
        <v>5</v>
      </c>
      <c r="U75" s="2"/>
      <c r="V75" s="2"/>
      <c r="W75" s="2"/>
      <c r="X75" s="2"/>
      <c r="Y75" s="2"/>
      <c r="Z75" s="2"/>
      <c r="AA75" s="2"/>
      <c r="AB75" s="2"/>
      <c r="AC75" s="2"/>
      <c r="AD75" s="2">
        <v>6</v>
      </c>
      <c r="AE75" s="3" t="s">
        <v>5</v>
      </c>
    </row>
    <row r="76" spans="2:31" x14ac:dyDescent="0.25">
      <c r="B76" s="6" t="s">
        <v>0</v>
      </c>
      <c r="C76" s="7">
        <v>18.87</v>
      </c>
      <c r="D76" s="7">
        <v>19.57</v>
      </c>
      <c r="E76" s="7">
        <v>19.399999999999999</v>
      </c>
      <c r="F76" s="7">
        <v>19.809999999999999</v>
      </c>
      <c r="G76" s="7">
        <v>19.920000000000002</v>
      </c>
      <c r="H76" s="7">
        <v>20.12</v>
      </c>
      <c r="I76" s="9">
        <v>19.559999999999999</v>
      </c>
      <c r="J76" s="24">
        <v>19.54</v>
      </c>
      <c r="K76" s="15">
        <v>20.75</v>
      </c>
      <c r="L76" s="10">
        <v>20.440000000000001</v>
      </c>
      <c r="M76" s="9">
        <v>20.04</v>
      </c>
      <c r="N76" s="9">
        <v>19.59</v>
      </c>
      <c r="O76" s="9">
        <v>19.47</v>
      </c>
      <c r="P76" s="23">
        <v>19.39</v>
      </c>
      <c r="Q76" s="23">
        <v>19.78</v>
      </c>
      <c r="R76" s="28">
        <v>19.97</v>
      </c>
      <c r="S76" s="30">
        <v>20.02</v>
      </c>
      <c r="T76" s="28">
        <v>20.37</v>
      </c>
      <c r="U76" s="28">
        <v>20.38</v>
      </c>
      <c r="V76" s="19">
        <v>22.31</v>
      </c>
      <c r="W76" s="19">
        <v>21.05</v>
      </c>
      <c r="X76" s="19">
        <v>21.64</v>
      </c>
      <c r="Y76" s="19">
        <v>21.74</v>
      </c>
      <c r="Z76" s="19">
        <v>21.99</v>
      </c>
      <c r="AA76" s="19"/>
      <c r="AB76" s="19"/>
      <c r="AC76" s="19"/>
      <c r="AD76" s="19"/>
      <c r="AE76" s="5">
        <f>HLOOKUP(9E+307,D76:AD76,1)-C76</f>
        <v>3.1199999999999974</v>
      </c>
    </row>
    <row r="77" spans="2:31" x14ac:dyDescent="0.25">
      <c r="B77" s="6" t="s">
        <v>1</v>
      </c>
      <c r="C77" s="7">
        <v>16.489999999999998</v>
      </c>
      <c r="D77" s="7">
        <v>16.760000000000002</v>
      </c>
      <c r="E77" s="7">
        <v>17.23</v>
      </c>
      <c r="F77" s="7">
        <v>17.309999999999999</v>
      </c>
      <c r="G77" s="7">
        <v>17.14</v>
      </c>
      <c r="H77" s="7">
        <v>17.98</v>
      </c>
      <c r="I77" s="9">
        <v>16.54</v>
      </c>
      <c r="J77" s="24">
        <v>16.399999999999999</v>
      </c>
      <c r="K77" s="15">
        <v>18.010000000000002</v>
      </c>
      <c r="L77" s="10">
        <v>18.34</v>
      </c>
      <c r="M77" s="9">
        <v>17.329999999999998</v>
      </c>
      <c r="N77" s="9">
        <v>17.170000000000002</v>
      </c>
      <c r="O77" s="9">
        <v>17.100000000000001</v>
      </c>
      <c r="P77" s="23">
        <v>16.7</v>
      </c>
      <c r="Q77" s="23">
        <v>17.41</v>
      </c>
      <c r="R77" s="28">
        <v>17.78</v>
      </c>
      <c r="S77" s="30">
        <v>17.149999999999999</v>
      </c>
      <c r="T77" s="28">
        <v>17.89</v>
      </c>
      <c r="U77" s="28">
        <v>17.62</v>
      </c>
      <c r="V77" s="19">
        <v>19.489999999999998</v>
      </c>
      <c r="W77" s="19">
        <v>18.27</v>
      </c>
      <c r="X77" s="19">
        <v>18.66</v>
      </c>
      <c r="Y77" s="19">
        <v>21.47</v>
      </c>
      <c r="Z77" s="19">
        <v>21.5</v>
      </c>
      <c r="AA77" s="19"/>
      <c r="AB77" s="19"/>
      <c r="AC77" s="19"/>
      <c r="AD77" s="19"/>
      <c r="AE77" s="5">
        <f t="shared" ref="AE77:AE84" si="4">HLOOKUP(9E+307,D77:AD77,1)-C77</f>
        <v>5.0100000000000016</v>
      </c>
    </row>
    <row r="78" spans="2:31" x14ac:dyDescent="0.25">
      <c r="B78" s="6" t="s">
        <v>2</v>
      </c>
      <c r="C78" s="7">
        <v>26.4</v>
      </c>
      <c r="D78" s="7">
        <v>26.4</v>
      </c>
      <c r="E78" s="7">
        <v>26.4</v>
      </c>
      <c r="F78" s="7">
        <v>26.4</v>
      </c>
      <c r="G78" s="7">
        <v>26.4</v>
      </c>
      <c r="H78" s="7">
        <v>26.4</v>
      </c>
      <c r="I78" s="9">
        <v>24.01</v>
      </c>
      <c r="J78" s="24">
        <v>24.39</v>
      </c>
      <c r="K78" s="15">
        <v>24.64</v>
      </c>
      <c r="L78" s="10">
        <v>25.13</v>
      </c>
      <c r="M78" s="9">
        <v>24.31</v>
      </c>
      <c r="N78" s="9">
        <v>24.99</v>
      </c>
      <c r="O78" s="9">
        <v>24.84</v>
      </c>
      <c r="P78" s="23">
        <v>24.75</v>
      </c>
      <c r="Q78" s="23">
        <v>24.75</v>
      </c>
      <c r="R78" s="28">
        <v>24.74</v>
      </c>
      <c r="S78" s="30">
        <v>25.38</v>
      </c>
      <c r="T78" s="28">
        <v>25.49</v>
      </c>
      <c r="U78" s="28">
        <v>26.04</v>
      </c>
      <c r="V78" s="19">
        <v>25.47</v>
      </c>
      <c r="W78" s="19">
        <v>24.25</v>
      </c>
      <c r="X78" s="19">
        <v>24.25</v>
      </c>
      <c r="Y78" s="19">
        <v>24.25</v>
      </c>
      <c r="Z78" s="19">
        <v>24.25</v>
      </c>
      <c r="AA78" s="19"/>
      <c r="AB78" s="19"/>
      <c r="AC78" s="19"/>
      <c r="AD78" s="19"/>
      <c r="AE78" s="5">
        <f t="shared" si="4"/>
        <v>-2.1499999999999986</v>
      </c>
    </row>
    <row r="79" spans="2:31" x14ac:dyDescent="0.25">
      <c r="B79" s="6" t="s">
        <v>3</v>
      </c>
      <c r="C79" s="7">
        <v>2</v>
      </c>
      <c r="D79" s="7">
        <v>2.35</v>
      </c>
      <c r="E79" s="7">
        <v>1.82</v>
      </c>
      <c r="F79" s="7">
        <v>2.09</v>
      </c>
      <c r="G79" s="7">
        <v>2.3199999999999998</v>
      </c>
      <c r="H79" s="7">
        <v>1.78</v>
      </c>
      <c r="I79" s="9">
        <v>2.52</v>
      </c>
      <c r="J79" s="24">
        <v>2.63</v>
      </c>
      <c r="K79" s="15">
        <v>2.27</v>
      </c>
      <c r="L79" s="10">
        <v>1.74</v>
      </c>
      <c r="M79" s="9">
        <v>2.2599999999999998</v>
      </c>
      <c r="N79" s="9">
        <v>2.02</v>
      </c>
      <c r="O79" s="9">
        <v>1.99</v>
      </c>
      <c r="P79" s="23">
        <v>2.2599999999999998</v>
      </c>
      <c r="Q79" s="23">
        <v>1.98</v>
      </c>
      <c r="R79" s="28">
        <v>1.83</v>
      </c>
      <c r="S79" s="30">
        <v>2.39</v>
      </c>
      <c r="T79" s="28">
        <v>2.06</v>
      </c>
      <c r="U79" s="28">
        <v>2.29</v>
      </c>
      <c r="V79" s="19">
        <v>2.2999999999999998</v>
      </c>
      <c r="W79" s="19">
        <v>2.29</v>
      </c>
      <c r="X79" s="19">
        <v>2.46</v>
      </c>
      <c r="Y79" s="19">
        <v>0.22</v>
      </c>
      <c r="Z79" s="19">
        <v>0.4</v>
      </c>
      <c r="AA79" s="19"/>
      <c r="AB79" s="19"/>
      <c r="AC79" s="19"/>
      <c r="AD79" s="19"/>
      <c r="AE79" s="5">
        <f t="shared" si="4"/>
        <v>-1.6</v>
      </c>
    </row>
    <row r="80" spans="2:31" x14ac:dyDescent="0.25">
      <c r="B80" s="6" t="s">
        <v>6</v>
      </c>
      <c r="C80" s="8">
        <v>17639.560000000001</v>
      </c>
      <c r="D80" s="8">
        <v>21183.439999999999</v>
      </c>
      <c r="E80" s="8">
        <v>15536.67</v>
      </c>
      <c r="F80" s="8">
        <v>17665.8</v>
      </c>
      <c r="G80" s="8">
        <v>19291.099999999999</v>
      </c>
      <c r="H80" s="8">
        <v>14468.03</v>
      </c>
      <c r="I80" s="10">
        <v>21326.560000000001</v>
      </c>
      <c r="J80" s="25">
        <v>21934.57</v>
      </c>
      <c r="K80" s="17">
        <v>16420.68</v>
      </c>
      <c r="L80" s="10">
        <v>15123.32</v>
      </c>
      <c r="M80" s="10">
        <v>22386.9</v>
      </c>
      <c r="N80" s="10">
        <v>22441.99</v>
      </c>
      <c r="O80" s="10">
        <v>20621.47</v>
      </c>
      <c r="P80" s="10">
        <v>26314.99</v>
      </c>
      <c r="Q80" s="10">
        <v>17572.009999999998</v>
      </c>
      <c r="R80" s="29">
        <v>15964.26</v>
      </c>
      <c r="S80" s="31">
        <v>18240.05</v>
      </c>
      <c r="T80" s="29">
        <v>14588.97</v>
      </c>
      <c r="U80" s="29">
        <v>20903.57</v>
      </c>
      <c r="V80" s="20" t="s">
        <v>32</v>
      </c>
      <c r="W80" s="20" t="s">
        <v>127</v>
      </c>
      <c r="X80" s="20" t="s">
        <v>132</v>
      </c>
      <c r="Y80" s="20" t="s">
        <v>137</v>
      </c>
      <c r="Z80" s="20" t="s">
        <v>142</v>
      </c>
      <c r="AA80" s="20"/>
      <c r="AB80" s="20"/>
      <c r="AC80" s="20"/>
      <c r="AD80" s="20"/>
      <c r="AE80" s="21">
        <f t="shared" si="4"/>
        <v>3264.0099999999984</v>
      </c>
    </row>
    <row r="81" spans="2:31" x14ac:dyDescent="0.25">
      <c r="B81" s="6" t="s">
        <v>7</v>
      </c>
      <c r="C81" s="8">
        <v>140287.72</v>
      </c>
      <c r="D81" s="8">
        <v>147665.44</v>
      </c>
      <c r="E81" s="8">
        <v>139006.99</v>
      </c>
      <c r="F81" s="8">
        <v>139647.01999999999</v>
      </c>
      <c r="G81" s="8">
        <v>138178.07999999999</v>
      </c>
      <c r="H81" s="8">
        <v>136156.03</v>
      </c>
      <c r="I81" s="10">
        <v>138282.60999999999</v>
      </c>
      <c r="J81" s="25">
        <v>136393.01999999999</v>
      </c>
      <c r="K81" s="17">
        <v>124316.25</v>
      </c>
      <c r="L81" s="10">
        <v>147606.23000000001</v>
      </c>
      <c r="M81" s="10">
        <v>165398.23000000001</v>
      </c>
      <c r="N81" s="10">
        <v>181638.33</v>
      </c>
      <c r="O81" s="10">
        <v>168902</v>
      </c>
      <c r="P81" s="10">
        <v>189313.26</v>
      </c>
      <c r="Q81" s="10">
        <v>146692.91</v>
      </c>
      <c r="R81" s="29">
        <v>145251.38</v>
      </c>
      <c r="S81" s="31">
        <v>127235.91</v>
      </c>
      <c r="T81" s="29">
        <v>119692.47</v>
      </c>
      <c r="U81" s="29">
        <v>154499.66</v>
      </c>
      <c r="V81" s="20" t="s">
        <v>33</v>
      </c>
      <c r="W81" s="20" t="s">
        <v>128</v>
      </c>
      <c r="X81" s="20" t="s">
        <v>133</v>
      </c>
      <c r="Y81" s="20" t="s">
        <v>138</v>
      </c>
      <c r="Z81" s="20" t="s">
        <v>143</v>
      </c>
      <c r="AA81" s="20"/>
      <c r="AB81" s="20"/>
      <c r="AC81" s="20"/>
      <c r="AD81" s="20"/>
      <c r="AE81" s="21">
        <f t="shared" si="4"/>
        <v>14211.940000000002</v>
      </c>
    </row>
    <row r="82" spans="2:31" x14ac:dyDescent="0.25">
      <c r="B82" s="6" t="s">
        <v>8</v>
      </c>
      <c r="C82" s="8">
        <v>122648.16</v>
      </c>
      <c r="D82" s="8">
        <v>126482</v>
      </c>
      <c r="E82" s="8">
        <v>123470.32</v>
      </c>
      <c r="F82" s="8">
        <v>121981.22</v>
      </c>
      <c r="G82" s="8">
        <v>118886.98</v>
      </c>
      <c r="H82" s="8">
        <v>121688</v>
      </c>
      <c r="I82" s="10">
        <v>116956.05</v>
      </c>
      <c r="J82" s="25">
        <v>114458.45</v>
      </c>
      <c r="K82" s="17">
        <v>107895.57</v>
      </c>
      <c r="L82" s="10">
        <v>132482.91</v>
      </c>
      <c r="M82" s="10">
        <v>143011.32999999999</v>
      </c>
      <c r="N82" s="10">
        <v>159196.34</v>
      </c>
      <c r="O82" s="10">
        <v>148280.53</v>
      </c>
      <c r="P82" s="10">
        <v>162998.26999999999</v>
      </c>
      <c r="Q82" s="10">
        <v>129120.9</v>
      </c>
      <c r="R82" s="29">
        <v>129287.12</v>
      </c>
      <c r="S82" s="31">
        <v>108995.86</v>
      </c>
      <c r="T82" s="29">
        <v>105103.5</v>
      </c>
      <c r="U82" s="29">
        <v>133596.09</v>
      </c>
      <c r="V82" s="20" t="s">
        <v>34</v>
      </c>
      <c r="W82" s="20" t="s">
        <v>129</v>
      </c>
      <c r="X82" s="20" t="s">
        <v>134</v>
      </c>
      <c r="Y82" s="20" t="s">
        <v>139</v>
      </c>
      <c r="Z82" s="20" t="s">
        <v>144</v>
      </c>
      <c r="AA82" s="20"/>
      <c r="AB82" s="20"/>
      <c r="AC82" s="20"/>
      <c r="AD82" s="20"/>
      <c r="AE82" s="21">
        <f t="shared" si="4"/>
        <v>10947.929999999993</v>
      </c>
    </row>
    <row r="83" spans="2:31" x14ac:dyDescent="0.25">
      <c r="B83" s="6" t="s">
        <v>9</v>
      </c>
      <c r="C83" s="8">
        <v>883891.94</v>
      </c>
      <c r="D83" s="8">
        <v>902271.37</v>
      </c>
      <c r="E83" s="8">
        <v>855416.28</v>
      </c>
      <c r="F83" s="8">
        <v>844535.53</v>
      </c>
      <c r="G83" s="8">
        <v>831738.82</v>
      </c>
      <c r="H83" s="8">
        <v>813017.11</v>
      </c>
      <c r="I83" s="10">
        <v>845420.91</v>
      </c>
      <c r="J83" s="25">
        <v>834399.7</v>
      </c>
      <c r="K83" s="17">
        <v>723433.54</v>
      </c>
      <c r="L83" s="10">
        <v>869885.35</v>
      </c>
      <c r="M83" s="10">
        <v>990763.99</v>
      </c>
      <c r="N83" s="10">
        <v>1108666.28</v>
      </c>
      <c r="O83" s="10">
        <v>1036181.19</v>
      </c>
      <c r="P83" s="10">
        <v>1165489.33</v>
      </c>
      <c r="Q83" s="10">
        <v>888223</v>
      </c>
      <c r="R83" s="29">
        <v>872490.15</v>
      </c>
      <c r="S83" s="31">
        <v>762642.09</v>
      </c>
      <c r="T83" s="29">
        <v>707238.37</v>
      </c>
      <c r="U83" s="29">
        <v>912535.51</v>
      </c>
      <c r="V83" s="20" t="s">
        <v>35</v>
      </c>
      <c r="W83" s="20" t="s">
        <v>130</v>
      </c>
      <c r="X83" s="20" t="s">
        <v>135</v>
      </c>
      <c r="Y83" s="20" t="s">
        <v>140</v>
      </c>
      <c r="Z83" s="20" t="s">
        <v>145</v>
      </c>
      <c r="AA83" s="20"/>
      <c r="AB83" s="20"/>
      <c r="AC83" s="20"/>
      <c r="AD83" s="20"/>
      <c r="AE83" s="21">
        <f t="shared" si="4"/>
        <v>28643.570000000065</v>
      </c>
    </row>
    <row r="84" spans="2:31" x14ac:dyDescent="0.25">
      <c r="B84" s="6" t="s">
        <v>10</v>
      </c>
      <c r="C84" s="8">
        <v>866252.38</v>
      </c>
      <c r="D84" s="8">
        <v>881087.93</v>
      </c>
      <c r="E84" s="8">
        <v>839879.61</v>
      </c>
      <c r="F84" s="8">
        <v>826869.73</v>
      </c>
      <c r="G84" s="8">
        <v>812447.72</v>
      </c>
      <c r="H84" s="8">
        <v>798549.08</v>
      </c>
      <c r="I84" s="10">
        <v>824094.35</v>
      </c>
      <c r="J84" s="25">
        <v>812465.13</v>
      </c>
      <c r="K84" s="17">
        <v>707012.86</v>
      </c>
      <c r="L84" s="10">
        <v>854762.03</v>
      </c>
      <c r="M84" s="10">
        <v>968377.09</v>
      </c>
      <c r="N84" s="10">
        <v>1086224.29</v>
      </c>
      <c r="O84" s="10">
        <v>1015559.72</v>
      </c>
      <c r="P84" s="10">
        <v>1139174.3400000001</v>
      </c>
      <c r="Q84" s="10">
        <v>870650.99</v>
      </c>
      <c r="R84" s="29">
        <v>856525.89</v>
      </c>
      <c r="S84" s="31">
        <v>744402.04</v>
      </c>
      <c r="T84" s="29">
        <v>692649.4</v>
      </c>
      <c r="U84" s="29">
        <v>891631.94</v>
      </c>
      <c r="V84" s="20" t="s">
        <v>36</v>
      </c>
      <c r="W84" s="20" t="s">
        <v>131</v>
      </c>
      <c r="X84" s="20" t="s">
        <v>136</v>
      </c>
      <c r="Y84" s="20" t="s">
        <v>141</v>
      </c>
      <c r="Z84" s="20" t="s">
        <v>146</v>
      </c>
      <c r="AA84" s="20"/>
      <c r="AB84" s="20"/>
      <c r="AC84" s="20"/>
      <c r="AD84" s="20"/>
      <c r="AE84" s="21">
        <f t="shared" si="4"/>
        <v>25379.559999999939</v>
      </c>
    </row>
    <row r="95" spans="2:31" x14ac:dyDescent="0.25">
      <c r="B95" s="4" t="s">
        <v>4</v>
      </c>
    </row>
    <row r="99" spans="2:31" x14ac:dyDescent="0.25">
      <c r="B99" s="4" t="s">
        <v>265</v>
      </c>
      <c r="Q99" t="s">
        <v>11</v>
      </c>
      <c r="R99" t="s">
        <v>12</v>
      </c>
      <c r="S99" t="s">
        <v>13</v>
      </c>
      <c r="T99" t="s">
        <v>14</v>
      </c>
      <c r="U99" t="s">
        <v>15</v>
      </c>
      <c r="V99" t="s">
        <v>16</v>
      </c>
      <c r="W99" t="s">
        <v>62</v>
      </c>
      <c r="X99" t="s">
        <v>68</v>
      </c>
      <c r="Y99" t="s">
        <v>69</v>
      </c>
      <c r="Z99" t="s">
        <v>70</v>
      </c>
      <c r="AA99" t="s">
        <v>71</v>
      </c>
    </row>
    <row r="100" spans="2:31" x14ac:dyDescent="0.25">
      <c r="B100" s="3"/>
      <c r="C100" s="3">
        <v>40</v>
      </c>
      <c r="D100" s="3">
        <v>41</v>
      </c>
      <c r="E100" s="3">
        <v>42</v>
      </c>
      <c r="F100" s="3">
        <v>43</v>
      </c>
      <c r="G100" s="3">
        <v>44</v>
      </c>
      <c r="H100" s="3">
        <v>45</v>
      </c>
      <c r="I100" s="3">
        <v>46</v>
      </c>
      <c r="J100" s="2">
        <v>47</v>
      </c>
      <c r="K100" s="2">
        <v>48</v>
      </c>
      <c r="L100" s="2">
        <v>49</v>
      </c>
      <c r="M100" s="2">
        <v>50</v>
      </c>
      <c r="N100" s="2">
        <v>51</v>
      </c>
      <c r="O100" s="2">
        <v>52</v>
      </c>
      <c r="P100" s="2">
        <v>1</v>
      </c>
      <c r="Q100" s="2">
        <v>2</v>
      </c>
      <c r="R100" s="2">
        <v>3</v>
      </c>
      <c r="S100" s="2">
        <v>4</v>
      </c>
      <c r="T100" s="2">
        <v>5</v>
      </c>
      <c r="U100" s="2"/>
      <c r="V100" s="2"/>
      <c r="W100" s="2"/>
      <c r="X100" s="2"/>
      <c r="Y100" s="2"/>
      <c r="Z100" s="2"/>
      <c r="AA100" s="2"/>
      <c r="AB100" s="2"/>
      <c r="AC100" s="2"/>
      <c r="AD100" s="2">
        <v>6</v>
      </c>
      <c r="AE100" s="3" t="s">
        <v>5</v>
      </c>
    </row>
    <row r="101" spans="2:31" x14ac:dyDescent="0.25">
      <c r="B101" s="6" t="s">
        <v>0</v>
      </c>
      <c r="C101" s="7"/>
      <c r="D101" s="7"/>
      <c r="E101" s="7"/>
      <c r="F101" s="7"/>
      <c r="G101" s="7"/>
      <c r="H101" s="7"/>
      <c r="I101" s="9"/>
      <c r="J101" s="15">
        <v>14.46</v>
      </c>
      <c r="K101" s="15">
        <v>15.11</v>
      </c>
      <c r="L101" s="10">
        <v>14.9</v>
      </c>
      <c r="M101" s="16">
        <v>15.62</v>
      </c>
      <c r="N101" s="9">
        <v>14.98</v>
      </c>
      <c r="O101" s="9">
        <v>15.68</v>
      </c>
      <c r="P101" s="23">
        <v>15.69</v>
      </c>
      <c r="Q101" s="23">
        <v>15.27</v>
      </c>
      <c r="R101" s="28">
        <v>15.78</v>
      </c>
      <c r="S101" s="30">
        <v>15.88</v>
      </c>
      <c r="T101" s="28">
        <v>16.420000000000002</v>
      </c>
      <c r="U101" s="28">
        <v>15.73</v>
      </c>
      <c r="V101" s="19">
        <v>16.23</v>
      </c>
      <c r="W101" s="19">
        <v>16.77</v>
      </c>
      <c r="X101" s="19">
        <v>17.14</v>
      </c>
      <c r="Y101" s="19">
        <v>17.309999999999999</v>
      </c>
      <c r="Z101" s="19">
        <v>15.43</v>
      </c>
      <c r="AA101" s="19"/>
      <c r="AB101" s="19"/>
      <c r="AC101" s="19"/>
      <c r="AD101" s="19"/>
      <c r="AE101" s="11">
        <f>HLOOKUP(9E+307,K101:AD101,1)-J101</f>
        <v>0.96999999999999886</v>
      </c>
    </row>
    <row r="102" spans="2:31" x14ac:dyDescent="0.25">
      <c r="B102" s="6" t="s">
        <v>1</v>
      </c>
      <c r="C102" s="7"/>
      <c r="D102" s="7"/>
      <c r="E102" s="7"/>
      <c r="F102" s="7"/>
      <c r="G102" s="7"/>
      <c r="H102" s="7"/>
      <c r="I102" s="9"/>
      <c r="J102" s="15">
        <v>12.39</v>
      </c>
      <c r="K102" s="15">
        <v>12.72</v>
      </c>
      <c r="L102" s="10">
        <v>12.93</v>
      </c>
      <c r="M102" s="16">
        <v>13.36</v>
      </c>
      <c r="N102" s="9">
        <v>13.18</v>
      </c>
      <c r="O102" s="9">
        <v>13.19</v>
      </c>
      <c r="P102" s="23">
        <v>14.33</v>
      </c>
      <c r="Q102" s="23">
        <v>13.62</v>
      </c>
      <c r="R102" s="28">
        <v>14.18</v>
      </c>
      <c r="S102" s="30">
        <v>14.34</v>
      </c>
      <c r="T102" s="28">
        <v>15.54</v>
      </c>
      <c r="U102" s="28">
        <v>13.83</v>
      </c>
      <c r="V102" s="19">
        <v>14.32</v>
      </c>
      <c r="W102" s="19">
        <v>14.61</v>
      </c>
      <c r="X102" s="19">
        <v>15.72</v>
      </c>
      <c r="Y102" s="19">
        <v>16.600000000000001</v>
      </c>
      <c r="Z102" s="19">
        <v>9.49</v>
      </c>
      <c r="AA102" s="19"/>
      <c r="AB102" s="19"/>
      <c r="AC102" s="19"/>
      <c r="AD102" s="19"/>
      <c r="AE102" s="11">
        <f t="shared" ref="AE102:AE109" si="5">HLOOKUP(9E+307,K102:AD102,1)-J102</f>
        <v>-2.9000000000000004</v>
      </c>
    </row>
    <row r="103" spans="2:31" x14ac:dyDescent="0.25">
      <c r="B103" s="6" t="s">
        <v>2</v>
      </c>
      <c r="C103" s="7"/>
      <c r="D103" s="7"/>
      <c r="E103" s="7"/>
      <c r="F103" s="7"/>
      <c r="G103" s="7"/>
      <c r="H103" s="7"/>
      <c r="I103" s="9"/>
      <c r="J103" s="15">
        <v>18.43</v>
      </c>
      <c r="K103" s="15">
        <v>18.43</v>
      </c>
      <c r="L103" s="10">
        <v>18.73</v>
      </c>
      <c r="M103" s="16">
        <v>18.45</v>
      </c>
      <c r="N103" s="9">
        <v>18.84</v>
      </c>
      <c r="O103" s="9">
        <v>18.66</v>
      </c>
      <c r="P103" s="23">
        <v>18.489999999999998</v>
      </c>
      <c r="Q103" s="23">
        <v>18.489999999999998</v>
      </c>
      <c r="R103" s="28">
        <v>18.670000000000002</v>
      </c>
      <c r="S103" s="30">
        <v>19.91</v>
      </c>
      <c r="T103" s="28">
        <v>19.989999999999998</v>
      </c>
      <c r="U103" s="28">
        <v>20.38</v>
      </c>
      <c r="V103" s="19">
        <v>21.35</v>
      </c>
      <c r="W103" s="19">
        <v>19</v>
      </c>
      <c r="X103" s="19">
        <v>19</v>
      </c>
      <c r="Y103" s="19">
        <v>19</v>
      </c>
      <c r="Z103" s="19">
        <v>19</v>
      </c>
      <c r="AA103" s="19"/>
      <c r="AB103" s="19"/>
      <c r="AC103" s="19"/>
      <c r="AD103" s="19"/>
      <c r="AE103" s="11">
        <f t="shared" si="5"/>
        <v>0.57000000000000028</v>
      </c>
    </row>
    <row r="104" spans="2:31" x14ac:dyDescent="0.25">
      <c r="B104" s="6" t="s">
        <v>3</v>
      </c>
      <c r="C104" s="7"/>
      <c r="D104" s="7"/>
      <c r="E104" s="7"/>
      <c r="F104" s="7"/>
      <c r="G104" s="7"/>
      <c r="H104" s="7"/>
      <c r="I104" s="9"/>
      <c r="J104" s="15">
        <v>1.81</v>
      </c>
      <c r="K104" s="10">
        <v>2.08</v>
      </c>
      <c r="L104" s="10">
        <v>1.71</v>
      </c>
      <c r="M104" s="16">
        <v>1.95</v>
      </c>
      <c r="N104" s="9">
        <v>1.56</v>
      </c>
      <c r="O104" s="9">
        <v>2.15</v>
      </c>
      <c r="P104" s="23">
        <v>1.18</v>
      </c>
      <c r="Q104" s="23">
        <v>1.43</v>
      </c>
      <c r="R104" s="28">
        <v>1.38</v>
      </c>
      <c r="S104" s="30">
        <v>1.32</v>
      </c>
      <c r="T104" s="28">
        <v>0.75</v>
      </c>
      <c r="U104" s="28">
        <v>1.64</v>
      </c>
      <c r="V104" s="19">
        <v>1.65</v>
      </c>
      <c r="W104" s="19">
        <v>1.85</v>
      </c>
      <c r="X104" s="19">
        <v>1.22</v>
      </c>
      <c r="Y104" s="19">
        <v>0.6</v>
      </c>
      <c r="Z104" s="19">
        <v>5.15</v>
      </c>
      <c r="AA104" s="19"/>
      <c r="AB104" s="19"/>
      <c r="AC104" s="19"/>
      <c r="AD104" s="19"/>
      <c r="AE104" s="11">
        <f t="shared" si="5"/>
        <v>3.3400000000000003</v>
      </c>
    </row>
    <row r="105" spans="2:31" x14ac:dyDescent="0.25">
      <c r="B105" s="6" t="s">
        <v>6</v>
      </c>
      <c r="C105" s="8"/>
      <c r="D105" s="8"/>
      <c r="E105" s="8"/>
      <c r="F105" s="8"/>
      <c r="G105" s="8"/>
      <c r="H105" s="8"/>
      <c r="I105" s="10"/>
      <c r="J105" s="10">
        <v>34563.730000000003</v>
      </c>
      <c r="K105" s="10">
        <v>40378.879999999997</v>
      </c>
      <c r="L105" s="10">
        <v>35843.949999999997</v>
      </c>
      <c r="M105" s="10">
        <v>41668.79</v>
      </c>
      <c r="N105" s="10">
        <v>35313.97</v>
      </c>
      <c r="O105" s="10">
        <v>46819.61</v>
      </c>
      <c r="P105" s="10">
        <v>26497.65</v>
      </c>
      <c r="Q105" s="10">
        <v>32196.97</v>
      </c>
      <c r="R105" s="29">
        <v>28880.89</v>
      </c>
      <c r="S105" s="31">
        <v>27207.33</v>
      </c>
      <c r="T105" s="29">
        <v>11771.38</v>
      </c>
      <c r="U105" s="29">
        <v>34767.019999999997</v>
      </c>
      <c r="V105" s="20" t="s">
        <v>37</v>
      </c>
      <c r="W105" s="20" t="s">
        <v>147</v>
      </c>
      <c r="X105" s="20" t="s">
        <v>152</v>
      </c>
      <c r="Y105" s="20" t="s">
        <v>157</v>
      </c>
      <c r="Z105" s="20" t="s">
        <v>162</v>
      </c>
      <c r="AA105" s="20"/>
      <c r="AB105" s="20"/>
      <c r="AC105" s="20"/>
      <c r="AD105" s="20"/>
      <c r="AE105" s="21">
        <f t="shared" si="5"/>
        <v>203.2899999999936</v>
      </c>
    </row>
    <row r="106" spans="2:31" x14ac:dyDescent="0.25">
      <c r="B106" s="6" t="s">
        <v>7</v>
      </c>
      <c r="C106" s="8"/>
      <c r="D106" s="8"/>
      <c r="E106" s="8"/>
      <c r="F106" s="8"/>
      <c r="G106" s="8"/>
      <c r="H106" s="8"/>
      <c r="I106" s="10"/>
      <c r="J106" s="10">
        <v>240709.97</v>
      </c>
      <c r="K106" s="10">
        <v>254875.58</v>
      </c>
      <c r="L106" s="10">
        <v>271396.94</v>
      </c>
      <c r="M106" s="10">
        <v>288025.92</v>
      </c>
      <c r="N106" s="10">
        <v>294469.34999999998</v>
      </c>
      <c r="O106" s="10">
        <v>295686.96999999997</v>
      </c>
      <c r="P106" s="10">
        <v>305784.96999999997</v>
      </c>
      <c r="Q106" s="10">
        <v>297761.48</v>
      </c>
      <c r="R106" s="29">
        <v>285933.49</v>
      </c>
      <c r="S106" s="31">
        <v>281816.63</v>
      </c>
      <c r="T106" s="29">
        <v>220279.47</v>
      </c>
      <c r="U106" s="29">
        <v>288102.21000000002</v>
      </c>
      <c r="V106" s="20" t="s">
        <v>38</v>
      </c>
      <c r="W106" s="20" t="s">
        <v>148</v>
      </c>
      <c r="X106" s="20" t="s">
        <v>153</v>
      </c>
      <c r="Y106" s="20" t="s">
        <v>158</v>
      </c>
      <c r="Z106" s="20" t="s">
        <v>163</v>
      </c>
      <c r="AA106" s="20"/>
      <c r="AB106" s="20"/>
      <c r="AC106" s="20"/>
      <c r="AD106" s="20"/>
      <c r="AE106" s="21">
        <f t="shared" si="5"/>
        <v>47392.24000000002</v>
      </c>
    </row>
    <row r="107" spans="2:31" x14ac:dyDescent="0.25">
      <c r="B107" s="6" t="s">
        <v>8</v>
      </c>
      <c r="C107" s="8"/>
      <c r="D107" s="8"/>
      <c r="E107" s="8"/>
      <c r="F107" s="8"/>
      <c r="G107" s="8"/>
      <c r="H107" s="8"/>
      <c r="I107" s="10"/>
      <c r="J107" s="10">
        <v>206146.24</v>
      </c>
      <c r="K107" s="10">
        <v>214496.7</v>
      </c>
      <c r="L107" s="10">
        <v>235552.99</v>
      </c>
      <c r="M107" s="10">
        <v>246357.13</v>
      </c>
      <c r="N107" s="10">
        <v>259155.38</v>
      </c>
      <c r="O107" s="10">
        <v>248867.36</v>
      </c>
      <c r="P107" s="10">
        <v>279287.32</v>
      </c>
      <c r="Q107" s="10">
        <v>265564.51</v>
      </c>
      <c r="R107" s="29">
        <v>257052.6</v>
      </c>
      <c r="S107" s="31">
        <v>254609.3</v>
      </c>
      <c r="T107" s="29">
        <v>208508.09</v>
      </c>
      <c r="U107" s="29">
        <v>253335.19</v>
      </c>
      <c r="V107" s="20" t="s">
        <v>39</v>
      </c>
      <c r="W107" s="20" t="s">
        <v>149</v>
      </c>
      <c r="X107" s="20" t="s">
        <v>154</v>
      </c>
      <c r="Y107" s="20" t="s">
        <v>159</v>
      </c>
      <c r="Z107" s="20" t="s">
        <v>164</v>
      </c>
      <c r="AA107" s="20"/>
      <c r="AB107" s="20"/>
      <c r="AC107" s="20"/>
      <c r="AD107" s="20"/>
      <c r="AE107" s="21">
        <f t="shared" si="5"/>
        <v>47188.950000000012</v>
      </c>
    </row>
    <row r="108" spans="2:31" x14ac:dyDescent="0.25">
      <c r="B108" s="6" t="s">
        <v>9</v>
      </c>
      <c r="C108" s="8"/>
      <c r="D108" s="8"/>
      <c r="E108" s="8"/>
      <c r="F108" s="8"/>
      <c r="G108" s="8"/>
      <c r="H108" s="8"/>
      <c r="I108" s="10"/>
      <c r="J108" s="10">
        <v>1905094.77</v>
      </c>
      <c r="K108" s="10">
        <v>1941552.86</v>
      </c>
      <c r="L108" s="10">
        <v>2092803.11</v>
      </c>
      <c r="M108" s="10">
        <v>2131490.0299999998</v>
      </c>
      <c r="N108" s="10">
        <v>2260167.85</v>
      </c>
      <c r="O108" s="10">
        <v>2181827.5099999998</v>
      </c>
      <c r="P108" s="10">
        <v>2254450.02</v>
      </c>
      <c r="Q108" s="10">
        <v>2247901.5299999998</v>
      </c>
      <c r="R108" s="29">
        <v>2098237.19</v>
      </c>
      <c r="S108" s="31">
        <v>2056808.36</v>
      </c>
      <c r="T108" s="29">
        <v>1561985.16</v>
      </c>
      <c r="U108" s="29">
        <v>2120200.0699999998</v>
      </c>
      <c r="V108" s="20" t="s">
        <v>40</v>
      </c>
      <c r="W108" s="20" t="s">
        <v>150</v>
      </c>
      <c r="X108" s="20" t="s">
        <v>155</v>
      </c>
      <c r="Y108" s="20" t="s">
        <v>160</v>
      </c>
      <c r="Z108" s="20" t="s">
        <v>165</v>
      </c>
      <c r="AA108" s="20"/>
      <c r="AB108" s="20"/>
      <c r="AC108" s="20"/>
      <c r="AD108" s="20"/>
      <c r="AE108" s="21">
        <f t="shared" si="5"/>
        <v>215105.29999999981</v>
      </c>
    </row>
    <row r="109" spans="2:31" x14ac:dyDescent="0.25">
      <c r="B109" s="6" t="s">
        <v>10</v>
      </c>
      <c r="C109" s="8"/>
      <c r="D109" s="8"/>
      <c r="E109" s="8"/>
      <c r="F109" s="8"/>
      <c r="G109" s="8"/>
      <c r="H109" s="8"/>
      <c r="I109" s="10"/>
      <c r="J109" s="10">
        <v>1870531.04</v>
      </c>
      <c r="K109" s="10">
        <v>1901173.98</v>
      </c>
      <c r="L109" s="10">
        <v>2056959.16</v>
      </c>
      <c r="M109" s="10">
        <v>2089821.24</v>
      </c>
      <c r="N109" s="10">
        <v>2224853.88</v>
      </c>
      <c r="O109" s="10">
        <v>2135007.9</v>
      </c>
      <c r="P109" s="10">
        <v>2227952.37</v>
      </c>
      <c r="Q109" s="10">
        <v>2215704.56</v>
      </c>
      <c r="R109" s="29">
        <v>2069356.3</v>
      </c>
      <c r="S109" s="31">
        <v>2029601.03</v>
      </c>
      <c r="T109" s="29">
        <v>1550213.78</v>
      </c>
      <c r="U109" s="29">
        <v>2085433.05</v>
      </c>
      <c r="V109" s="20" t="s">
        <v>41</v>
      </c>
      <c r="W109" s="20" t="s">
        <v>151</v>
      </c>
      <c r="X109" s="20" t="s">
        <v>156</v>
      </c>
      <c r="Y109" s="20" t="s">
        <v>161</v>
      </c>
      <c r="Z109" s="20" t="s">
        <v>166</v>
      </c>
      <c r="AA109" s="20"/>
      <c r="AB109" s="20"/>
      <c r="AC109" s="20"/>
      <c r="AD109" s="20"/>
      <c r="AE109" s="21">
        <f t="shared" si="5"/>
        <v>214902.01</v>
      </c>
    </row>
    <row r="120" spans="2:31" x14ac:dyDescent="0.25">
      <c r="B120" s="4" t="s">
        <v>4</v>
      </c>
    </row>
    <row r="124" spans="2:31" x14ac:dyDescent="0.25">
      <c r="B124" s="18"/>
    </row>
    <row r="126" spans="2:31" x14ac:dyDescent="0.25">
      <c r="B126" s="4" t="s">
        <v>266</v>
      </c>
      <c r="Q126" t="s">
        <v>11</v>
      </c>
      <c r="R126" t="s">
        <v>12</v>
      </c>
      <c r="S126" t="s">
        <v>13</v>
      </c>
      <c r="T126" t="s">
        <v>14</v>
      </c>
      <c r="U126" t="s">
        <v>15</v>
      </c>
      <c r="V126" t="s">
        <v>16</v>
      </c>
      <c r="W126" t="s">
        <v>62</v>
      </c>
      <c r="X126" t="s">
        <v>68</v>
      </c>
      <c r="Y126" t="s">
        <v>69</v>
      </c>
      <c r="Z126" t="s">
        <v>70</v>
      </c>
      <c r="AA126" t="s">
        <v>71</v>
      </c>
    </row>
    <row r="127" spans="2:31" x14ac:dyDescent="0.25">
      <c r="B127" s="3"/>
      <c r="C127" s="3">
        <v>40</v>
      </c>
      <c r="D127" s="3">
        <v>41</v>
      </c>
      <c r="E127" s="3">
        <v>42</v>
      </c>
      <c r="F127" s="3">
        <v>43</v>
      </c>
      <c r="G127" s="3">
        <v>44</v>
      </c>
      <c r="H127" s="3">
        <v>45</v>
      </c>
      <c r="I127" s="3">
        <v>46</v>
      </c>
      <c r="J127" s="2">
        <v>47</v>
      </c>
      <c r="K127" s="2">
        <v>48</v>
      </c>
      <c r="L127" s="2">
        <v>49</v>
      </c>
      <c r="M127" s="2">
        <v>50</v>
      </c>
      <c r="N127" s="2">
        <v>51</v>
      </c>
      <c r="O127" s="2">
        <v>52</v>
      </c>
      <c r="P127" s="2">
        <v>1</v>
      </c>
      <c r="Q127" s="2">
        <v>2</v>
      </c>
      <c r="R127" s="2">
        <v>3</v>
      </c>
      <c r="S127" s="2">
        <v>4</v>
      </c>
      <c r="T127" s="2">
        <v>5</v>
      </c>
      <c r="U127" s="2"/>
      <c r="V127" s="2"/>
      <c r="W127" s="2"/>
      <c r="X127" s="2"/>
      <c r="Y127" s="2"/>
      <c r="Z127" s="2"/>
      <c r="AA127" s="2"/>
      <c r="AB127" s="2"/>
      <c r="AC127" s="2"/>
      <c r="AD127" s="2">
        <v>6</v>
      </c>
      <c r="AE127" s="3" t="s">
        <v>5</v>
      </c>
    </row>
    <row r="128" spans="2:31" x14ac:dyDescent="0.25">
      <c r="B128" s="6" t="s">
        <v>0</v>
      </c>
      <c r="C128" s="7"/>
      <c r="D128" s="7"/>
      <c r="E128" s="7"/>
      <c r="F128" s="7"/>
      <c r="G128" s="7"/>
      <c r="H128" s="7"/>
      <c r="I128" s="9"/>
      <c r="J128" s="15"/>
      <c r="K128" s="15"/>
      <c r="L128" s="10"/>
      <c r="M128" s="16"/>
      <c r="N128" s="9">
        <v>17.34</v>
      </c>
      <c r="O128" s="9">
        <v>17.559999999999999</v>
      </c>
      <c r="P128" s="23">
        <v>17.12</v>
      </c>
      <c r="Q128" s="23">
        <v>17.2</v>
      </c>
      <c r="R128" s="28">
        <v>17.899999999999999</v>
      </c>
      <c r="S128" s="30">
        <v>18.55</v>
      </c>
      <c r="T128" s="28">
        <v>18.64</v>
      </c>
      <c r="U128" s="28">
        <v>18.73</v>
      </c>
      <c r="V128" s="19">
        <v>18.82</v>
      </c>
      <c r="W128" s="19">
        <v>19.14</v>
      </c>
      <c r="X128" s="19">
        <v>19.3</v>
      </c>
      <c r="Y128" s="19">
        <v>20.07</v>
      </c>
      <c r="Z128" s="19">
        <v>19.91</v>
      </c>
      <c r="AA128" s="19"/>
      <c r="AB128" s="19"/>
      <c r="AC128" s="19"/>
      <c r="AD128" s="19"/>
      <c r="AE128" s="11">
        <f>HLOOKUP(9E+307,O128:AD128,1)-N128</f>
        <v>2.5700000000000003</v>
      </c>
    </row>
    <row r="129" spans="2:31" x14ac:dyDescent="0.25">
      <c r="B129" s="6" t="s">
        <v>1</v>
      </c>
      <c r="C129" s="7"/>
      <c r="D129" s="7"/>
      <c r="E129" s="7"/>
      <c r="F129" s="7"/>
      <c r="G129" s="7"/>
      <c r="H129" s="7"/>
      <c r="I129" s="9"/>
      <c r="J129" s="15"/>
      <c r="K129" s="15"/>
      <c r="L129" s="10"/>
      <c r="M129" s="16"/>
      <c r="N129" s="9">
        <v>15.93</v>
      </c>
      <c r="O129" s="9">
        <v>15.88</v>
      </c>
      <c r="P129" s="23">
        <v>16.23</v>
      </c>
      <c r="Q129" s="23">
        <v>16.079999999999998</v>
      </c>
      <c r="R129" s="28">
        <v>16.82</v>
      </c>
      <c r="S129" s="30">
        <v>17.420000000000002</v>
      </c>
      <c r="T129" s="28">
        <v>17.32</v>
      </c>
      <c r="U129" s="28">
        <v>17.77</v>
      </c>
      <c r="V129" s="19">
        <v>17.600000000000001</v>
      </c>
      <c r="W129" s="19">
        <v>18.07</v>
      </c>
      <c r="X129" s="19">
        <v>18.52</v>
      </c>
      <c r="Y129" s="19">
        <v>19.559999999999999</v>
      </c>
      <c r="Z129" s="19">
        <v>17.850000000000001</v>
      </c>
      <c r="AA129" s="19"/>
      <c r="AB129" s="19"/>
      <c r="AC129" s="19"/>
      <c r="AD129" s="19"/>
      <c r="AE129" s="11">
        <f t="shared" ref="AE129:AE136" si="6">HLOOKUP(9E+307,O129:AD129,1)-N129</f>
        <v>1.9200000000000017</v>
      </c>
    </row>
    <row r="130" spans="2:31" x14ac:dyDescent="0.25">
      <c r="B130" s="6" t="s">
        <v>2</v>
      </c>
      <c r="C130" s="7"/>
      <c r="D130" s="7"/>
      <c r="E130" s="7"/>
      <c r="F130" s="7"/>
      <c r="G130" s="7"/>
      <c r="H130" s="7"/>
      <c r="I130" s="9"/>
      <c r="J130" s="15"/>
      <c r="K130" s="15"/>
      <c r="L130" s="10"/>
      <c r="M130" s="16"/>
      <c r="N130" s="9">
        <v>22.4</v>
      </c>
      <c r="O130" s="9">
        <v>22.78</v>
      </c>
      <c r="P130" s="23">
        <v>22.41</v>
      </c>
      <c r="Q130" s="23">
        <v>22.41</v>
      </c>
      <c r="R130" s="28">
        <v>22.54</v>
      </c>
      <c r="S130" s="30">
        <v>23.39</v>
      </c>
      <c r="T130" s="28">
        <v>23.63</v>
      </c>
      <c r="U130" s="28">
        <v>24.12</v>
      </c>
      <c r="V130" s="19">
        <v>24.49</v>
      </c>
      <c r="W130" s="19">
        <v>23.32</v>
      </c>
      <c r="X130" s="19">
        <v>23.32</v>
      </c>
      <c r="Y130" s="19">
        <v>23.32</v>
      </c>
      <c r="Z130" s="19">
        <v>23.32</v>
      </c>
      <c r="AA130" s="19"/>
      <c r="AB130" s="19"/>
      <c r="AC130" s="19"/>
      <c r="AD130" s="19"/>
      <c r="AE130" s="11">
        <f t="shared" si="6"/>
        <v>0.92000000000000171</v>
      </c>
    </row>
    <row r="131" spans="2:31" x14ac:dyDescent="0.25">
      <c r="B131" s="6" t="s">
        <v>3</v>
      </c>
      <c r="C131" s="7"/>
      <c r="D131" s="7"/>
      <c r="E131" s="7"/>
      <c r="F131" s="7"/>
      <c r="G131" s="7"/>
      <c r="H131" s="7"/>
      <c r="I131" s="9"/>
      <c r="J131" s="15"/>
      <c r="K131" s="10"/>
      <c r="L131" s="10"/>
      <c r="M131" s="16"/>
      <c r="N131" s="9">
        <v>1.2</v>
      </c>
      <c r="O131" s="9">
        <v>1.44</v>
      </c>
      <c r="P131" s="23">
        <v>0.76</v>
      </c>
      <c r="Q131" s="23">
        <v>0.95</v>
      </c>
      <c r="R131" s="28">
        <v>0.91</v>
      </c>
      <c r="S131" s="30">
        <v>0.96</v>
      </c>
      <c r="T131" s="28">
        <v>1.1200000000000001</v>
      </c>
      <c r="U131" s="28">
        <v>0.81</v>
      </c>
      <c r="V131" s="19">
        <v>1.03</v>
      </c>
      <c r="W131" s="19">
        <v>0.9</v>
      </c>
      <c r="X131" s="19">
        <v>0.66</v>
      </c>
      <c r="Y131" s="19">
        <v>0.43</v>
      </c>
      <c r="Z131" s="19">
        <v>1.72</v>
      </c>
      <c r="AA131" s="19"/>
      <c r="AB131" s="19"/>
      <c r="AC131" s="19"/>
      <c r="AD131" s="19"/>
      <c r="AE131" s="11">
        <f t="shared" si="6"/>
        <v>0.52</v>
      </c>
    </row>
    <row r="132" spans="2:31" x14ac:dyDescent="0.25">
      <c r="B132" s="6" t="s">
        <v>6</v>
      </c>
      <c r="C132" s="8"/>
      <c r="D132" s="8"/>
      <c r="E132" s="8"/>
      <c r="F132" s="8"/>
      <c r="G132" s="8"/>
      <c r="H132" s="8"/>
      <c r="I132" s="10"/>
      <c r="J132" s="10"/>
      <c r="K132" s="10"/>
      <c r="L132" s="10"/>
      <c r="M132" s="16"/>
      <c r="N132" s="10">
        <v>41805.379999999997</v>
      </c>
      <c r="O132" s="10">
        <v>48488</v>
      </c>
      <c r="P132" s="27">
        <v>24585.57</v>
      </c>
      <c r="Q132" s="27">
        <v>33047.06</v>
      </c>
      <c r="R132" s="29">
        <v>30506.57</v>
      </c>
      <c r="S132" s="31">
        <v>28998.080000000002</v>
      </c>
      <c r="T132" s="29">
        <v>34802.410000000003</v>
      </c>
      <c r="U132" s="29">
        <v>26716.75</v>
      </c>
      <c r="V132" s="20" t="s">
        <v>42</v>
      </c>
      <c r="W132" s="20" t="s">
        <v>167</v>
      </c>
      <c r="X132" s="20" t="s">
        <v>172</v>
      </c>
      <c r="Y132" s="20" t="s">
        <v>177</v>
      </c>
      <c r="Z132" s="20" t="s">
        <v>182</v>
      </c>
      <c r="AA132" s="20"/>
      <c r="AB132" s="20"/>
      <c r="AC132" s="20"/>
      <c r="AD132" s="20"/>
      <c r="AE132" s="21">
        <f t="shared" si="6"/>
        <v>-15088.629999999997</v>
      </c>
    </row>
    <row r="133" spans="2:31" x14ac:dyDescent="0.25">
      <c r="B133" s="6" t="s">
        <v>7</v>
      </c>
      <c r="C133" s="8"/>
      <c r="D133" s="8"/>
      <c r="E133" s="8"/>
      <c r="F133" s="8"/>
      <c r="G133" s="8"/>
      <c r="H133" s="8"/>
      <c r="I133" s="10"/>
      <c r="J133" s="10"/>
      <c r="K133" s="10"/>
      <c r="L133" s="10"/>
      <c r="M133" s="16"/>
      <c r="N133" s="10">
        <v>513925.12</v>
      </c>
      <c r="O133" s="10">
        <v>504464.17</v>
      </c>
      <c r="P133" s="27">
        <v>473202.45</v>
      </c>
      <c r="Q133" s="27">
        <v>511525.79</v>
      </c>
      <c r="R133" s="29">
        <v>506408.3</v>
      </c>
      <c r="S133" s="31">
        <v>472481.04</v>
      </c>
      <c r="T133" s="29">
        <v>490251.56</v>
      </c>
      <c r="U133" s="29">
        <v>522694.93</v>
      </c>
      <c r="V133" s="20" t="s">
        <v>43</v>
      </c>
      <c r="W133" s="20" t="s">
        <v>168</v>
      </c>
      <c r="X133" s="20" t="s">
        <v>173</v>
      </c>
      <c r="Y133" s="20" t="s">
        <v>178</v>
      </c>
      <c r="Z133" s="20" t="s">
        <v>183</v>
      </c>
      <c r="AA133" s="20"/>
      <c r="AB133" s="20"/>
      <c r="AC133" s="20"/>
      <c r="AD133" s="20"/>
      <c r="AE133" s="21">
        <f t="shared" si="6"/>
        <v>8769.8099999999977</v>
      </c>
    </row>
    <row r="134" spans="2:31" x14ac:dyDescent="0.25">
      <c r="B134" s="6" t="s">
        <v>8</v>
      </c>
      <c r="C134" s="8"/>
      <c r="D134" s="8"/>
      <c r="E134" s="8"/>
      <c r="F134" s="8"/>
      <c r="G134" s="8"/>
      <c r="H134" s="8"/>
      <c r="I134" s="10"/>
      <c r="J134" s="10"/>
      <c r="K134" s="10"/>
      <c r="L134" s="10"/>
      <c r="M134" s="16"/>
      <c r="N134" s="10">
        <v>472119.74</v>
      </c>
      <c r="O134" s="10">
        <v>455976.17</v>
      </c>
      <c r="P134" s="27">
        <v>448616.88</v>
      </c>
      <c r="Q134" s="27">
        <v>478478.73</v>
      </c>
      <c r="R134" s="29">
        <v>475901.73</v>
      </c>
      <c r="S134" s="31">
        <v>443482.96</v>
      </c>
      <c r="T134" s="29">
        <v>455449.15</v>
      </c>
      <c r="U134" s="29">
        <v>495978.18</v>
      </c>
      <c r="V134" s="20" t="s">
        <v>44</v>
      </c>
      <c r="W134" s="20" t="s">
        <v>169</v>
      </c>
      <c r="X134" s="20" t="s">
        <v>174</v>
      </c>
      <c r="Y134" s="20" t="s">
        <v>179</v>
      </c>
      <c r="Z134" s="20" t="s">
        <v>184</v>
      </c>
      <c r="AA134" s="20"/>
      <c r="AB134" s="20"/>
      <c r="AC134" s="20"/>
      <c r="AD134" s="20"/>
      <c r="AE134" s="21">
        <f t="shared" si="6"/>
        <v>23858.440000000002</v>
      </c>
    </row>
    <row r="135" spans="2:31" x14ac:dyDescent="0.25">
      <c r="B135" s="6" t="s">
        <v>9</v>
      </c>
      <c r="C135" s="8"/>
      <c r="D135" s="8"/>
      <c r="E135" s="8"/>
      <c r="F135" s="8"/>
      <c r="G135" s="8"/>
      <c r="H135" s="8"/>
      <c r="I135" s="10"/>
      <c r="J135" s="10"/>
      <c r="K135" s="10"/>
      <c r="L135" s="10"/>
      <c r="M135" s="16"/>
      <c r="N135" s="10">
        <v>3478563.04</v>
      </c>
      <c r="O135" s="10">
        <v>3376609</v>
      </c>
      <c r="P135" s="27">
        <v>3237471.14</v>
      </c>
      <c r="Q135" s="27">
        <v>3486327.36</v>
      </c>
      <c r="R135" s="29">
        <v>3335560.07</v>
      </c>
      <c r="S135" s="31">
        <v>3018886.29</v>
      </c>
      <c r="T135" s="29">
        <v>3120509.17</v>
      </c>
      <c r="U135" s="29">
        <v>3314019.61</v>
      </c>
      <c r="V135" s="20" t="s">
        <v>45</v>
      </c>
      <c r="W135" s="20" t="s">
        <v>170</v>
      </c>
      <c r="X135" s="20" t="s">
        <v>175</v>
      </c>
      <c r="Y135" s="20" t="s">
        <v>180</v>
      </c>
      <c r="Z135" s="20" t="s">
        <v>185</v>
      </c>
      <c r="AA135" s="20"/>
      <c r="AB135" s="20"/>
      <c r="AC135" s="20"/>
      <c r="AD135" s="20"/>
      <c r="AE135" s="21">
        <f t="shared" si="6"/>
        <v>-164543.43000000017</v>
      </c>
    </row>
    <row r="136" spans="2:31" x14ac:dyDescent="0.25">
      <c r="B136" s="6" t="s">
        <v>10</v>
      </c>
      <c r="C136" s="8"/>
      <c r="D136" s="8"/>
      <c r="E136" s="8"/>
      <c r="F136" s="8"/>
      <c r="G136" s="8"/>
      <c r="H136" s="8"/>
      <c r="I136" s="10"/>
      <c r="J136" s="10"/>
      <c r="K136" s="10"/>
      <c r="L136" s="10"/>
      <c r="M136" s="16"/>
      <c r="N136" s="10">
        <v>3436757.66</v>
      </c>
      <c r="O136" s="10">
        <v>3328121</v>
      </c>
      <c r="P136" s="27">
        <v>3212885.57</v>
      </c>
      <c r="Q136" s="27">
        <v>3453280.3</v>
      </c>
      <c r="R136" s="29">
        <v>3305053.5</v>
      </c>
      <c r="S136" s="31">
        <v>2989888.21</v>
      </c>
      <c r="T136" s="29">
        <v>3085706.76</v>
      </c>
      <c r="U136" s="29">
        <v>3287302.86</v>
      </c>
      <c r="V136" s="20" t="s">
        <v>46</v>
      </c>
      <c r="W136" s="20" t="s">
        <v>171</v>
      </c>
      <c r="X136" s="20" t="s">
        <v>176</v>
      </c>
      <c r="Y136" s="20" t="s">
        <v>181</v>
      </c>
      <c r="Z136" s="20" t="s">
        <v>186</v>
      </c>
      <c r="AA136" s="20"/>
      <c r="AB136" s="20"/>
      <c r="AC136" s="20"/>
      <c r="AD136" s="20"/>
      <c r="AE136" s="21">
        <f t="shared" si="6"/>
        <v>-149454.80000000028</v>
      </c>
    </row>
    <row r="147" spans="2:31" x14ac:dyDescent="0.25">
      <c r="B147" s="4" t="s">
        <v>4</v>
      </c>
    </row>
    <row r="151" spans="2:31" x14ac:dyDescent="0.25">
      <c r="B151" s="18"/>
    </row>
    <row r="153" spans="2:31" x14ac:dyDescent="0.25">
      <c r="B153" s="4" t="s">
        <v>267</v>
      </c>
      <c r="R153" t="s">
        <v>12</v>
      </c>
      <c r="S153" t="s">
        <v>13</v>
      </c>
      <c r="T153" t="s">
        <v>14</v>
      </c>
      <c r="U153" t="s">
        <v>15</v>
      </c>
      <c r="V153" t="s">
        <v>16</v>
      </c>
      <c r="W153" t="s">
        <v>62</v>
      </c>
      <c r="X153" t="s">
        <v>68</v>
      </c>
      <c r="Y153" t="s">
        <v>69</v>
      </c>
      <c r="Z153" t="s">
        <v>70</v>
      </c>
      <c r="AA153" t="s">
        <v>71</v>
      </c>
    </row>
    <row r="154" spans="2:31" x14ac:dyDescent="0.25">
      <c r="B154" s="3"/>
      <c r="C154" s="3">
        <v>40</v>
      </c>
      <c r="D154" s="3">
        <v>41</v>
      </c>
      <c r="E154" s="3">
        <v>42</v>
      </c>
      <c r="F154" s="3">
        <v>43</v>
      </c>
      <c r="G154" s="3">
        <v>44</v>
      </c>
      <c r="H154" s="3">
        <v>45</v>
      </c>
      <c r="I154" s="3">
        <v>46</v>
      </c>
      <c r="J154" s="2">
        <v>47</v>
      </c>
      <c r="K154" s="2">
        <v>48</v>
      </c>
      <c r="L154" s="2">
        <v>49</v>
      </c>
      <c r="M154" s="2">
        <v>50</v>
      </c>
      <c r="N154" s="2">
        <v>51</v>
      </c>
      <c r="O154" s="2">
        <v>52</v>
      </c>
      <c r="P154" s="2">
        <v>1</v>
      </c>
      <c r="Q154" s="2">
        <v>2</v>
      </c>
      <c r="R154" s="2">
        <v>3</v>
      </c>
      <c r="S154" s="2">
        <v>4</v>
      </c>
      <c r="T154" s="2">
        <v>5</v>
      </c>
      <c r="U154" s="2"/>
      <c r="V154" s="2"/>
      <c r="W154" s="2"/>
      <c r="X154" s="2"/>
      <c r="Y154" s="2"/>
      <c r="Z154" s="2"/>
      <c r="AA154" s="2"/>
      <c r="AB154" s="2"/>
      <c r="AC154" s="2"/>
      <c r="AD154" s="2">
        <v>6</v>
      </c>
      <c r="AE154" s="3" t="s">
        <v>5</v>
      </c>
    </row>
    <row r="155" spans="2:31" x14ac:dyDescent="0.25">
      <c r="B155" s="6" t="s">
        <v>0</v>
      </c>
      <c r="C155" s="7"/>
      <c r="D155" s="7"/>
      <c r="E155" s="7"/>
      <c r="F155" s="7"/>
      <c r="G155" s="7"/>
      <c r="H155" s="7"/>
      <c r="I155" s="9"/>
      <c r="J155" s="15"/>
      <c r="K155" s="15"/>
      <c r="L155" s="10"/>
      <c r="M155" s="16"/>
      <c r="N155" s="9"/>
      <c r="O155" s="9"/>
      <c r="P155" s="23"/>
      <c r="Q155" s="23"/>
      <c r="R155" s="28">
        <v>13.39</v>
      </c>
      <c r="S155" s="30">
        <v>13.22</v>
      </c>
      <c r="T155" s="28">
        <v>15.92</v>
      </c>
      <c r="U155" s="28">
        <v>14.81</v>
      </c>
      <c r="V155" s="19">
        <v>15.79</v>
      </c>
      <c r="W155" s="19">
        <v>16.13</v>
      </c>
      <c r="X155" s="19">
        <v>15.64</v>
      </c>
      <c r="Y155" s="19">
        <v>15.56</v>
      </c>
      <c r="Z155" s="19">
        <v>15.49</v>
      </c>
      <c r="AA155" s="19"/>
      <c r="AB155" s="19"/>
      <c r="AC155" s="19"/>
      <c r="AD155" s="19"/>
      <c r="AE155" s="11">
        <f>IFERROR(HLOOKUP(9E+307,S155:AD155,1)-R155,"")</f>
        <v>2.0999999999999996</v>
      </c>
    </row>
    <row r="156" spans="2:31" x14ac:dyDescent="0.25">
      <c r="B156" s="6" t="s">
        <v>1</v>
      </c>
      <c r="C156" s="7"/>
      <c r="D156" s="7"/>
      <c r="E156" s="7"/>
      <c r="F156" s="7"/>
      <c r="G156" s="7"/>
      <c r="H156" s="7"/>
      <c r="I156" s="9"/>
      <c r="J156" s="15"/>
      <c r="K156" s="15"/>
      <c r="L156" s="10"/>
      <c r="M156" s="16"/>
      <c r="N156" s="9"/>
      <c r="O156" s="9"/>
      <c r="P156" s="23"/>
      <c r="Q156" s="23"/>
      <c r="R156" s="28">
        <v>12.38</v>
      </c>
      <c r="S156" s="30">
        <v>12.52</v>
      </c>
      <c r="T156" s="28">
        <v>15.37</v>
      </c>
      <c r="U156" s="28">
        <v>14.55</v>
      </c>
      <c r="V156" s="19">
        <v>15.3</v>
      </c>
      <c r="W156" s="19">
        <v>15.32</v>
      </c>
      <c r="X156" s="19">
        <v>15.39</v>
      </c>
      <c r="Y156" s="19">
        <v>15.55</v>
      </c>
      <c r="Z156" s="19">
        <v>14.78</v>
      </c>
      <c r="AA156" s="19"/>
      <c r="AB156" s="19"/>
      <c r="AC156" s="19"/>
      <c r="AD156" s="19"/>
      <c r="AE156" s="11">
        <f t="shared" ref="AE156:AE163" si="7">IFERROR(HLOOKUP(9E+307,S156:AD156,1)-R156,"")</f>
        <v>2.3999999999999986</v>
      </c>
    </row>
    <row r="157" spans="2:31" x14ac:dyDescent="0.25">
      <c r="B157" s="6" t="s">
        <v>2</v>
      </c>
      <c r="C157" s="7"/>
      <c r="D157" s="7"/>
      <c r="E157" s="7"/>
      <c r="F157" s="7"/>
      <c r="G157" s="7"/>
      <c r="H157" s="7"/>
      <c r="I157" s="9"/>
      <c r="J157" s="15"/>
      <c r="K157" s="15"/>
      <c r="L157" s="10"/>
      <c r="M157" s="16"/>
      <c r="N157" s="9"/>
      <c r="O157" s="9"/>
      <c r="P157" s="23"/>
      <c r="Q157" s="23"/>
      <c r="R157" s="28">
        <v>23.95</v>
      </c>
      <c r="S157" s="30">
        <v>25.46</v>
      </c>
      <c r="T157" s="28">
        <v>25.26</v>
      </c>
      <c r="U157" s="28">
        <v>26.18</v>
      </c>
      <c r="V157" s="19">
        <v>26.58</v>
      </c>
      <c r="W157" s="19">
        <v>23.84</v>
      </c>
      <c r="X157" s="19">
        <v>23.84</v>
      </c>
      <c r="Y157" s="19">
        <v>23.84</v>
      </c>
      <c r="Z157" s="19">
        <v>23.84</v>
      </c>
      <c r="AA157" s="19"/>
      <c r="AB157" s="19"/>
      <c r="AC157" s="19"/>
      <c r="AD157" s="19"/>
      <c r="AE157" s="11">
        <f t="shared" si="7"/>
        <v>-0.10999999999999943</v>
      </c>
    </row>
    <row r="158" spans="2:31" x14ac:dyDescent="0.25">
      <c r="B158" s="6" t="s">
        <v>3</v>
      </c>
      <c r="C158" s="7"/>
      <c r="D158" s="7"/>
      <c r="E158" s="7"/>
      <c r="F158" s="7"/>
      <c r="G158" s="7"/>
      <c r="H158" s="7"/>
      <c r="I158" s="9"/>
      <c r="J158" s="15"/>
      <c r="K158" s="10"/>
      <c r="L158" s="10"/>
      <c r="M158" s="16"/>
      <c r="N158" s="9"/>
      <c r="O158" s="9"/>
      <c r="P158" s="23"/>
      <c r="Q158" s="23"/>
      <c r="R158" s="28">
        <v>0.89</v>
      </c>
      <c r="S158" s="30">
        <v>0.62</v>
      </c>
      <c r="T158" s="28">
        <v>0.47</v>
      </c>
      <c r="U158" s="28">
        <v>0.23</v>
      </c>
      <c r="V158" s="19">
        <v>0.42</v>
      </c>
      <c r="W158" s="19">
        <v>0.7</v>
      </c>
      <c r="X158" s="19">
        <v>0.21</v>
      </c>
      <c r="Y158" s="19">
        <v>0.01</v>
      </c>
      <c r="Z158" s="19">
        <v>0.61</v>
      </c>
      <c r="AA158" s="19"/>
      <c r="AB158" s="19"/>
      <c r="AC158" s="19"/>
      <c r="AD158" s="19"/>
      <c r="AE158" s="11">
        <f t="shared" si="7"/>
        <v>-0.28000000000000003</v>
      </c>
    </row>
    <row r="159" spans="2:31" x14ac:dyDescent="0.25">
      <c r="B159" s="6" t="s">
        <v>6</v>
      </c>
      <c r="C159" s="8"/>
      <c r="D159" s="8"/>
      <c r="E159" s="8"/>
      <c r="F159" s="8"/>
      <c r="G159" s="8"/>
      <c r="H159" s="8"/>
      <c r="I159" s="10"/>
      <c r="J159" s="10"/>
      <c r="K159" s="10"/>
      <c r="L159" s="10"/>
      <c r="M159" s="16"/>
      <c r="N159" s="16"/>
      <c r="O159" s="16"/>
      <c r="P159" s="26"/>
      <c r="Q159" s="26"/>
      <c r="R159" s="29">
        <v>6818.44</v>
      </c>
      <c r="S159" s="31">
        <v>4005.57</v>
      </c>
      <c r="T159" s="29">
        <v>3119.35</v>
      </c>
      <c r="U159" s="29">
        <v>1739.26</v>
      </c>
      <c r="V159" s="20" t="s">
        <v>47</v>
      </c>
      <c r="W159" s="20" t="s">
        <v>192</v>
      </c>
      <c r="X159" s="20" t="s">
        <v>197</v>
      </c>
      <c r="Y159" s="20">
        <v>50.85</v>
      </c>
      <c r="Z159" s="20" t="s">
        <v>187</v>
      </c>
      <c r="AA159" s="20"/>
      <c r="AB159" s="20"/>
      <c r="AC159" s="20"/>
      <c r="AD159" s="20"/>
      <c r="AE159" s="21">
        <f t="shared" si="7"/>
        <v>-6767.5899999999992</v>
      </c>
    </row>
    <row r="160" spans="2:31" x14ac:dyDescent="0.25">
      <c r="B160" s="6" t="s">
        <v>7</v>
      </c>
      <c r="C160" s="8"/>
      <c r="D160" s="8"/>
      <c r="E160" s="8"/>
      <c r="F160" s="8"/>
      <c r="G160" s="8"/>
      <c r="H160" s="8"/>
      <c r="I160" s="10"/>
      <c r="J160" s="10"/>
      <c r="K160" s="10"/>
      <c r="L160" s="10"/>
      <c r="M160" s="16"/>
      <c r="N160" s="16"/>
      <c r="O160" s="16"/>
      <c r="P160" s="26"/>
      <c r="Q160" s="26"/>
      <c r="R160" s="29">
        <v>90314.25</v>
      </c>
      <c r="S160" s="31">
        <v>74908.92</v>
      </c>
      <c r="T160" s="29">
        <v>90256.14</v>
      </c>
      <c r="U160" s="29">
        <v>96925.4</v>
      </c>
      <c r="V160" s="20" t="s">
        <v>48</v>
      </c>
      <c r="W160" s="20" t="s">
        <v>193</v>
      </c>
      <c r="X160" s="20" t="s">
        <v>198</v>
      </c>
      <c r="Y160" s="20" t="s">
        <v>202</v>
      </c>
      <c r="Z160" s="20" t="s">
        <v>188</v>
      </c>
      <c r="AA160" s="20"/>
      <c r="AB160" s="20"/>
      <c r="AC160" s="20"/>
      <c r="AD160" s="20"/>
      <c r="AE160" s="21">
        <f t="shared" si="7"/>
        <v>6611.1499999999942</v>
      </c>
    </row>
    <row r="161" spans="2:31" x14ac:dyDescent="0.25">
      <c r="B161" s="6" t="s">
        <v>8</v>
      </c>
      <c r="C161" s="8"/>
      <c r="D161" s="8"/>
      <c r="E161" s="8"/>
      <c r="F161" s="8"/>
      <c r="G161" s="8"/>
      <c r="H161" s="8"/>
      <c r="I161" s="10"/>
      <c r="J161" s="10"/>
      <c r="K161" s="10"/>
      <c r="L161" s="10"/>
      <c r="M161" s="16"/>
      <c r="N161" s="16"/>
      <c r="O161" s="16"/>
      <c r="P161" s="26"/>
      <c r="Q161" s="26"/>
      <c r="R161" s="29">
        <v>83495.81</v>
      </c>
      <c r="S161" s="31">
        <v>70903.350000000006</v>
      </c>
      <c r="T161" s="29">
        <v>87136.79</v>
      </c>
      <c r="U161" s="29">
        <v>95186.14</v>
      </c>
      <c r="V161" s="20" t="s">
        <v>49</v>
      </c>
      <c r="W161" s="20" t="s">
        <v>194</v>
      </c>
      <c r="X161" s="20" t="s">
        <v>199</v>
      </c>
      <c r="Y161" s="20" t="s">
        <v>203</v>
      </c>
      <c r="Z161" s="20" t="s">
        <v>189</v>
      </c>
      <c r="AA161" s="20"/>
      <c r="AB161" s="20"/>
      <c r="AC161" s="20"/>
      <c r="AD161" s="20"/>
      <c r="AE161" s="21">
        <f t="shared" si="7"/>
        <v>11690.330000000002</v>
      </c>
    </row>
    <row r="162" spans="2:31" x14ac:dyDescent="0.25">
      <c r="B162" s="6" t="s">
        <v>9</v>
      </c>
      <c r="C162" s="8"/>
      <c r="D162" s="8"/>
      <c r="E162" s="8"/>
      <c r="F162" s="8"/>
      <c r="G162" s="8"/>
      <c r="H162" s="8"/>
      <c r="I162" s="10"/>
      <c r="J162" s="10"/>
      <c r="K162" s="10"/>
      <c r="L162" s="10"/>
      <c r="M162" s="16"/>
      <c r="N162" s="16"/>
      <c r="O162" s="16"/>
      <c r="P162" s="26"/>
      <c r="Q162" s="26"/>
      <c r="R162" s="29">
        <v>764760.39</v>
      </c>
      <c r="S162" s="31">
        <v>641430.52</v>
      </c>
      <c r="T162" s="29">
        <v>657066.49</v>
      </c>
      <c r="U162" s="29">
        <v>751178.83</v>
      </c>
      <c r="V162" s="20" t="s">
        <v>50</v>
      </c>
      <c r="W162" s="20" t="s">
        <v>195</v>
      </c>
      <c r="X162" s="20" t="s">
        <v>200</v>
      </c>
      <c r="Y162" s="20" t="s">
        <v>204</v>
      </c>
      <c r="Z162" s="20" t="s">
        <v>190</v>
      </c>
      <c r="AA162" s="20"/>
      <c r="AB162" s="20"/>
      <c r="AC162" s="20"/>
      <c r="AD162" s="20"/>
      <c r="AE162" s="21">
        <f t="shared" si="7"/>
        <v>-13581.560000000056</v>
      </c>
    </row>
    <row r="163" spans="2:31" x14ac:dyDescent="0.25">
      <c r="B163" s="6" t="s">
        <v>10</v>
      </c>
      <c r="C163" s="8"/>
      <c r="D163" s="8"/>
      <c r="E163" s="8"/>
      <c r="F163" s="8"/>
      <c r="G163" s="8"/>
      <c r="H163" s="8"/>
      <c r="I163" s="10"/>
      <c r="J163" s="10"/>
      <c r="K163" s="10"/>
      <c r="L163" s="10"/>
      <c r="M163" s="16"/>
      <c r="N163" s="16"/>
      <c r="O163" s="16"/>
      <c r="P163" s="26"/>
      <c r="Q163" s="26"/>
      <c r="R163" s="29">
        <v>757941.95</v>
      </c>
      <c r="S163" s="31">
        <v>637424.94999999995</v>
      </c>
      <c r="T163" s="29">
        <v>653947.14</v>
      </c>
      <c r="U163" s="29">
        <v>749439.57</v>
      </c>
      <c r="V163" s="20" t="s">
        <v>51</v>
      </c>
      <c r="W163" s="20" t="s">
        <v>196</v>
      </c>
      <c r="X163" s="20" t="s">
        <v>201</v>
      </c>
      <c r="Y163" s="20" t="s">
        <v>205</v>
      </c>
      <c r="Z163" s="20" t="s">
        <v>191</v>
      </c>
      <c r="AA163" s="20"/>
      <c r="AB163" s="20"/>
      <c r="AC163" s="20"/>
      <c r="AD163" s="20"/>
      <c r="AE163" s="21">
        <f t="shared" si="7"/>
        <v>-8502.3800000000047</v>
      </c>
    </row>
    <row r="174" spans="2:31" x14ac:dyDescent="0.25">
      <c r="B174" s="4" t="s">
        <v>4</v>
      </c>
    </row>
    <row r="179" spans="2:31" x14ac:dyDescent="0.25">
      <c r="B179" s="18"/>
    </row>
    <row r="181" spans="2:31" x14ac:dyDescent="0.25">
      <c r="B181" s="4" t="s">
        <v>268</v>
      </c>
      <c r="R181" s="32" t="s">
        <v>12</v>
      </c>
      <c r="S181" s="32" t="s">
        <v>13</v>
      </c>
      <c r="T181" t="s">
        <v>14</v>
      </c>
      <c r="U181" t="s">
        <v>15</v>
      </c>
      <c r="V181" t="s">
        <v>16</v>
      </c>
      <c r="W181" t="s">
        <v>62</v>
      </c>
      <c r="X181" t="s">
        <v>68</v>
      </c>
      <c r="Y181" t="s">
        <v>69</v>
      </c>
      <c r="Z181" t="s">
        <v>70</v>
      </c>
      <c r="AA181" t="s">
        <v>71</v>
      </c>
    </row>
    <row r="182" spans="2:31" x14ac:dyDescent="0.25">
      <c r="B182" s="3"/>
      <c r="C182" s="3">
        <v>40</v>
      </c>
      <c r="D182" s="3">
        <v>41</v>
      </c>
      <c r="E182" s="3">
        <v>42</v>
      </c>
      <c r="F182" s="3">
        <v>43</v>
      </c>
      <c r="G182" s="3">
        <v>44</v>
      </c>
      <c r="H182" s="3">
        <v>45</v>
      </c>
      <c r="I182" s="3">
        <v>46</v>
      </c>
      <c r="J182" s="2">
        <v>47</v>
      </c>
      <c r="K182" s="2">
        <v>48</v>
      </c>
      <c r="L182" s="2">
        <v>49</v>
      </c>
      <c r="M182" s="2">
        <v>50</v>
      </c>
      <c r="N182" s="2">
        <v>51</v>
      </c>
      <c r="O182" s="2">
        <v>52</v>
      </c>
      <c r="P182" s="2">
        <v>1</v>
      </c>
      <c r="Q182" s="2">
        <v>2</v>
      </c>
      <c r="R182" s="2">
        <v>3</v>
      </c>
      <c r="S182" s="2">
        <v>4</v>
      </c>
      <c r="T182" s="2">
        <v>5</v>
      </c>
      <c r="U182" s="2"/>
      <c r="V182" s="2"/>
      <c r="W182" s="2"/>
      <c r="X182" s="2"/>
      <c r="Y182" s="2"/>
      <c r="Z182" s="2"/>
      <c r="AA182" s="2"/>
      <c r="AB182" s="2"/>
      <c r="AC182" s="2"/>
      <c r="AD182" s="2">
        <v>6</v>
      </c>
      <c r="AE182" s="3" t="s">
        <v>5</v>
      </c>
    </row>
    <row r="183" spans="2:31" x14ac:dyDescent="0.25">
      <c r="B183" s="6" t="s">
        <v>0</v>
      </c>
      <c r="C183" s="7"/>
      <c r="D183" s="7"/>
      <c r="E183" s="7"/>
      <c r="F183" s="7"/>
      <c r="G183" s="7"/>
      <c r="H183" s="7"/>
      <c r="I183" s="9"/>
      <c r="J183" s="15"/>
      <c r="K183" s="15"/>
      <c r="L183" s="10"/>
      <c r="M183" s="16"/>
      <c r="N183" s="9"/>
      <c r="O183" s="9"/>
      <c r="P183" s="23"/>
      <c r="Q183" s="9"/>
      <c r="R183" s="28">
        <v>13.17</v>
      </c>
      <c r="S183" s="30">
        <v>14.06</v>
      </c>
      <c r="T183" s="28">
        <v>12.69</v>
      </c>
      <c r="U183" s="28">
        <v>13.31</v>
      </c>
      <c r="V183" s="19">
        <v>14.23</v>
      </c>
      <c r="W183" s="19">
        <v>14.01</v>
      </c>
      <c r="X183" s="19">
        <v>15.01</v>
      </c>
      <c r="Y183" s="19">
        <v>15.86</v>
      </c>
      <c r="Z183" s="19">
        <v>14.97</v>
      </c>
      <c r="AA183" s="19"/>
      <c r="AB183" s="19"/>
      <c r="AC183" s="19"/>
      <c r="AD183" s="19"/>
      <c r="AE183" s="11">
        <f>IFERROR(HLOOKUP(9E+307,S183:AD183,1)-R183,"")</f>
        <v>1.8000000000000007</v>
      </c>
    </row>
    <row r="184" spans="2:31" x14ac:dyDescent="0.25">
      <c r="B184" s="6" t="s">
        <v>1</v>
      </c>
      <c r="C184" s="7"/>
      <c r="D184" s="7"/>
      <c r="E184" s="7"/>
      <c r="F184" s="7"/>
      <c r="G184" s="7"/>
      <c r="H184" s="7"/>
      <c r="I184" s="9"/>
      <c r="J184" s="15"/>
      <c r="K184" s="15"/>
      <c r="L184" s="10"/>
      <c r="M184" s="16"/>
      <c r="N184" s="9"/>
      <c r="O184" s="9"/>
      <c r="P184" s="23"/>
      <c r="Q184" s="9"/>
      <c r="R184" s="28">
        <v>10.86</v>
      </c>
      <c r="S184" s="30">
        <v>11.12</v>
      </c>
      <c r="T184" s="28">
        <v>9.1999999999999993</v>
      </c>
      <c r="U184" s="28">
        <v>11.35</v>
      </c>
      <c r="V184" s="19">
        <v>11.46</v>
      </c>
      <c r="W184" s="19">
        <v>10.36</v>
      </c>
      <c r="X184" s="19">
        <v>11.02</v>
      </c>
      <c r="Y184" s="19">
        <v>13.56</v>
      </c>
      <c r="Z184" s="19">
        <v>13.86</v>
      </c>
      <c r="AA184" s="19"/>
      <c r="AB184" s="19"/>
      <c r="AC184" s="19"/>
      <c r="AD184" s="19"/>
      <c r="AE184" s="11">
        <f t="shared" ref="AE184:AE191" si="8">IFERROR(HLOOKUP(9E+307,S184:AD184,1)-R184,"")</f>
        <v>3</v>
      </c>
    </row>
    <row r="185" spans="2:31" x14ac:dyDescent="0.25">
      <c r="B185" s="6" t="s">
        <v>2</v>
      </c>
      <c r="C185" s="7"/>
      <c r="D185" s="7"/>
      <c r="E185" s="7"/>
      <c r="F185" s="7"/>
      <c r="G185" s="7"/>
      <c r="H185" s="7"/>
      <c r="I185" s="9"/>
      <c r="J185" s="15"/>
      <c r="K185" s="15"/>
      <c r="L185" s="10"/>
      <c r="M185" s="16"/>
      <c r="N185" s="9"/>
      <c r="O185" s="9"/>
      <c r="P185" s="23"/>
      <c r="Q185" s="9"/>
      <c r="R185" s="28">
        <v>19.38</v>
      </c>
      <c r="S185" s="30">
        <v>19.98</v>
      </c>
      <c r="T185" s="28">
        <v>20.260000000000002</v>
      </c>
      <c r="U185" s="28">
        <v>21.04</v>
      </c>
      <c r="V185" s="19">
        <v>21.22</v>
      </c>
      <c r="W185" s="19">
        <v>18.32</v>
      </c>
      <c r="X185" s="19">
        <v>18.32</v>
      </c>
      <c r="Y185" s="19">
        <v>18.32</v>
      </c>
      <c r="Z185" s="19">
        <v>18.32</v>
      </c>
      <c r="AA185" s="19"/>
      <c r="AB185" s="19"/>
      <c r="AC185" s="19"/>
      <c r="AD185" s="19"/>
      <c r="AE185" s="11">
        <f t="shared" si="8"/>
        <v>-1.0599999999999987</v>
      </c>
    </row>
    <row r="186" spans="2:31" x14ac:dyDescent="0.25">
      <c r="B186" s="6" t="s">
        <v>3</v>
      </c>
      <c r="C186" s="7"/>
      <c r="D186" s="7"/>
      <c r="E186" s="7"/>
      <c r="F186" s="7"/>
      <c r="G186" s="7"/>
      <c r="H186" s="7"/>
      <c r="I186" s="9"/>
      <c r="J186" s="15"/>
      <c r="K186" s="10"/>
      <c r="L186" s="10"/>
      <c r="M186" s="16"/>
      <c r="N186" s="9"/>
      <c r="O186" s="9"/>
      <c r="P186" s="23"/>
      <c r="Q186" s="9"/>
      <c r="R186" s="28">
        <v>2.04</v>
      </c>
      <c r="S186" s="30">
        <v>2.57</v>
      </c>
      <c r="T186" s="28">
        <v>3.09</v>
      </c>
      <c r="U186" s="28">
        <v>1.73</v>
      </c>
      <c r="V186" s="19">
        <v>2.4300000000000002</v>
      </c>
      <c r="W186" s="19">
        <v>3.21</v>
      </c>
      <c r="X186" s="19">
        <v>3.47</v>
      </c>
      <c r="Y186" s="19">
        <v>1.98</v>
      </c>
      <c r="Z186" s="19">
        <v>0.97</v>
      </c>
      <c r="AA186" s="19"/>
      <c r="AB186" s="19"/>
      <c r="AC186" s="19"/>
      <c r="AD186" s="19"/>
      <c r="AE186" s="11">
        <f t="shared" si="8"/>
        <v>-1.07</v>
      </c>
    </row>
    <row r="187" spans="2:31" x14ac:dyDescent="0.25">
      <c r="B187" s="6" t="s">
        <v>6</v>
      </c>
      <c r="C187" s="8"/>
      <c r="D187" s="8"/>
      <c r="E187" s="8"/>
      <c r="F187" s="8"/>
      <c r="G187" s="8"/>
      <c r="H187" s="8"/>
      <c r="I187" s="10"/>
      <c r="J187" s="10"/>
      <c r="K187" s="10"/>
      <c r="L187" s="10"/>
      <c r="M187" s="16"/>
      <c r="N187" s="16"/>
      <c r="O187" s="16"/>
      <c r="P187" s="26"/>
      <c r="Q187" s="16"/>
      <c r="R187" s="29">
        <v>20606.84</v>
      </c>
      <c r="S187" s="31">
        <v>24540.97</v>
      </c>
      <c r="T187" s="29">
        <v>27307.49</v>
      </c>
      <c r="U187" s="29">
        <v>16084.61</v>
      </c>
      <c r="V187" s="20" t="s">
        <v>52</v>
      </c>
      <c r="W187" s="20" t="s">
        <v>211</v>
      </c>
      <c r="X187" s="20" t="s">
        <v>216</v>
      </c>
      <c r="Y187" s="20" t="s">
        <v>206</v>
      </c>
      <c r="Z187" s="20" t="s">
        <v>221</v>
      </c>
      <c r="AA187" s="20"/>
      <c r="AB187" s="20"/>
      <c r="AC187" s="20"/>
      <c r="AD187" s="20"/>
      <c r="AE187" s="21">
        <f t="shared" si="8"/>
        <v>-4522.2299999999996</v>
      </c>
    </row>
    <row r="188" spans="2:31" x14ac:dyDescent="0.25">
      <c r="B188" s="6" t="s">
        <v>7</v>
      </c>
      <c r="C188" s="8"/>
      <c r="D188" s="8"/>
      <c r="E188" s="8"/>
      <c r="F188" s="8"/>
      <c r="G188" s="8"/>
      <c r="H188" s="8"/>
      <c r="I188" s="10"/>
      <c r="J188" s="10"/>
      <c r="K188" s="10"/>
      <c r="L188" s="10"/>
      <c r="M188" s="16"/>
      <c r="N188" s="16"/>
      <c r="O188" s="16"/>
      <c r="P188" s="26"/>
      <c r="Q188" s="16"/>
      <c r="R188" s="29">
        <v>117735.66</v>
      </c>
      <c r="S188" s="31">
        <v>117533.31</v>
      </c>
      <c r="T188" s="29">
        <v>99507.42</v>
      </c>
      <c r="U188" s="29">
        <v>109041.4</v>
      </c>
      <c r="V188" s="20" t="s">
        <v>53</v>
      </c>
      <c r="W188" s="20" t="s">
        <v>212</v>
      </c>
      <c r="X188" s="20" t="s">
        <v>217</v>
      </c>
      <c r="Y188" s="20" t="s">
        <v>207</v>
      </c>
      <c r="Z188" s="20" t="s">
        <v>222</v>
      </c>
      <c r="AA188" s="20"/>
      <c r="AB188" s="20"/>
      <c r="AC188" s="20"/>
      <c r="AD188" s="20"/>
      <c r="AE188" s="21">
        <f t="shared" si="8"/>
        <v>-8694.2600000000093</v>
      </c>
    </row>
    <row r="189" spans="2:31" x14ac:dyDescent="0.25">
      <c r="B189" s="6" t="s">
        <v>8</v>
      </c>
      <c r="C189" s="8"/>
      <c r="D189" s="8"/>
      <c r="E189" s="8"/>
      <c r="F189" s="8"/>
      <c r="G189" s="8"/>
      <c r="H189" s="8"/>
      <c r="I189" s="10"/>
      <c r="J189" s="10"/>
      <c r="K189" s="10"/>
      <c r="L189" s="10"/>
      <c r="M189" s="16"/>
      <c r="N189" s="16"/>
      <c r="O189" s="16"/>
      <c r="P189" s="26"/>
      <c r="Q189" s="16"/>
      <c r="R189" s="29">
        <v>97128.82</v>
      </c>
      <c r="S189" s="31">
        <v>92992.34</v>
      </c>
      <c r="T189" s="29">
        <v>72199.929999999993</v>
      </c>
      <c r="U189" s="29">
        <v>92956.79</v>
      </c>
      <c r="V189" s="20" t="s">
        <v>54</v>
      </c>
      <c r="W189" s="20" t="s">
        <v>213</v>
      </c>
      <c r="X189" s="20" t="s">
        <v>218</v>
      </c>
      <c r="Y189" s="20" t="s">
        <v>208</v>
      </c>
      <c r="Z189" s="20" t="s">
        <v>223</v>
      </c>
      <c r="AA189" s="20"/>
      <c r="AB189" s="20"/>
      <c r="AC189" s="20"/>
      <c r="AD189" s="20"/>
      <c r="AE189" s="21">
        <f t="shared" si="8"/>
        <v>-4172.0300000000134</v>
      </c>
    </row>
    <row r="190" spans="2:31" x14ac:dyDescent="0.25">
      <c r="B190" s="6" t="s">
        <v>9</v>
      </c>
      <c r="C190" s="8"/>
      <c r="D190" s="8"/>
      <c r="E190" s="8"/>
      <c r="F190" s="8"/>
      <c r="G190" s="8"/>
      <c r="H190" s="8"/>
      <c r="I190" s="10"/>
      <c r="J190" s="10"/>
      <c r="K190" s="10"/>
      <c r="L190" s="10"/>
      <c r="M190" s="16"/>
      <c r="N190" s="16"/>
      <c r="O190" s="16"/>
      <c r="P190" s="26"/>
      <c r="Q190" s="16"/>
      <c r="R190" s="29">
        <v>1011749.22</v>
      </c>
      <c r="S190" s="31">
        <v>953595.63</v>
      </c>
      <c r="T190" s="29">
        <v>883934.33</v>
      </c>
      <c r="U190" s="29">
        <v>928114.8</v>
      </c>
      <c r="V190" s="20" t="s">
        <v>55</v>
      </c>
      <c r="W190" s="20" t="s">
        <v>214</v>
      </c>
      <c r="X190" s="20" t="s">
        <v>219</v>
      </c>
      <c r="Y190" s="20" t="s">
        <v>209</v>
      </c>
      <c r="Z190" s="20" t="s">
        <v>224</v>
      </c>
      <c r="AA190" s="20"/>
      <c r="AB190" s="20"/>
      <c r="AC190" s="20"/>
      <c r="AD190" s="20"/>
      <c r="AE190" s="21">
        <f t="shared" si="8"/>
        <v>-83634.419999999925</v>
      </c>
    </row>
    <row r="191" spans="2:31" x14ac:dyDescent="0.25">
      <c r="B191" s="6" t="s">
        <v>10</v>
      </c>
      <c r="C191" s="8"/>
      <c r="D191" s="8"/>
      <c r="E191" s="8"/>
      <c r="F191" s="8"/>
      <c r="G191" s="8"/>
      <c r="H191" s="8"/>
      <c r="I191" s="10"/>
      <c r="J191" s="10"/>
      <c r="K191" s="10"/>
      <c r="L191" s="10"/>
      <c r="M191" s="16"/>
      <c r="N191" s="16"/>
      <c r="O191" s="16"/>
      <c r="P191" s="26"/>
      <c r="Q191" s="16"/>
      <c r="R191" s="29">
        <v>991142.38</v>
      </c>
      <c r="S191" s="31">
        <v>929054.66</v>
      </c>
      <c r="T191" s="29">
        <v>856626.84</v>
      </c>
      <c r="U191" s="29">
        <v>912030.19</v>
      </c>
      <c r="V191" s="20" t="s">
        <v>56</v>
      </c>
      <c r="W191" s="20" t="s">
        <v>215</v>
      </c>
      <c r="X191" s="20" t="s">
        <v>220</v>
      </c>
      <c r="Y191" s="20" t="s">
        <v>210</v>
      </c>
      <c r="Z191" s="20" t="s">
        <v>225</v>
      </c>
      <c r="AA191" s="20"/>
      <c r="AB191" s="20"/>
      <c r="AC191" s="20"/>
      <c r="AD191" s="20"/>
      <c r="AE191" s="21">
        <f t="shared" si="8"/>
        <v>-79112.190000000061</v>
      </c>
    </row>
    <row r="202" spans="2:2" x14ac:dyDescent="0.25">
      <c r="B202" s="4" t="s">
        <v>4</v>
      </c>
    </row>
    <row r="207" spans="2:2" x14ac:dyDescent="0.25">
      <c r="B207" s="18"/>
    </row>
    <row r="209" spans="2:31" x14ac:dyDescent="0.25">
      <c r="B209" s="4" t="s">
        <v>269</v>
      </c>
      <c r="R209" t="s">
        <v>12</v>
      </c>
      <c r="S209" t="s">
        <v>13</v>
      </c>
      <c r="T209" t="s">
        <v>14</v>
      </c>
      <c r="U209" t="s">
        <v>15</v>
      </c>
      <c r="V209" t="s">
        <v>16</v>
      </c>
      <c r="W209" t="s">
        <v>62</v>
      </c>
      <c r="X209" t="s">
        <v>68</v>
      </c>
      <c r="Y209" t="s">
        <v>69</v>
      </c>
      <c r="Z209" t="s">
        <v>70</v>
      </c>
      <c r="AA209" t="s">
        <v>71</v>
      </c>
    </row>
    <row r="210" spans="2:31" x14ac:dyDescent="0.25">
      <c r="B210" s="3"/>
      <c r="C210" s="3">
        <v>40</v>
      </c>
      <c r="D210" s="3">
        <v>41</v>
      </c>
      <c r="E210" s="3">
        <v>42</v>
      </c>
      <c r="F210" s="3">
        <v>43</v>
      </c>
      <c r="G210" s="3">
        <v>44</v>
      </c>
      <c r="H210" s="3">
        <v>45</v>
      </c>
      <c r="I210" s="3">
        <v>46</v>
      </c>
      <c r="J210" s="2">
        <v>47</v>
      </c>
      <c r="K210" s="2">
        <v>48</v>
      </c>
      <c r="L210" s="2">
        <v>49</v>
      </c>
      <c r="M210" s="2">
        <v>50</v>
      </c>
      <c r="N210" s="2">
        <v>51</v>
      </c>
      <c r="O210" s="2">
        <v>52</v>
      </c>
      <c r="P210" s="2">
        <v>1</v>
      </c>
      <c r="Q210" s="2">
        <v>2</v>
      </c>
      <c r="R210" s="2">
        <v>3</v>
      </c>
      <c r="S210" s="2">
        <v>4</v>
      </c>
      <c r="T210" s="2">
        <v>5</v>
      </c>
      <c r="U210" s="2"/>
      <c r="V210" s="2"/>
      <c r="W210" s="2"/>
      <c r="X210" s="2"/>
      <c r="Y210" s="2"/>
      <c r="Z210" s="2"/>
      <c r="AA210" s="2"/>
      <c r="AB210" s="2"/>
      <c r="AC210" s="2"/>
      <c r="AD210" s="2">
        <v>6</v>
      </c>
      <c r="AE210" s="3" t="s">
        <v>5</v>
      </c>
    </row>
    <row r="211" spans="2:31" x14ac:dyDescent="0.25">
      <c r="B211" s="6" t="s">
        <v>0</v>
      </c>
      <c r="C211" s="7"/>
      <c r="D211" s="7"/>
      <c r="E211" s="7"/>
      <c r="F211" s="7"/>
      <c r="G211" s="7"/>
      <c r="H211" s="7"/>
      <c r="I211" s="9"/>
      <c r="J211" s="15"/>
      <c r="K211" s="15"/>
      <c r="L211" s="10"/>
      <c r="M211" s="16"/>
      <c r="N211" s="9"/>
      <c r="O211" s="9"/>
      <c r="P211" s="23"/>
      <c r="Q211" s="9"/>
      <c r="R211" s="28">
        <v>31.55</v>
      </c>
      <c r="S211" s="30">
        <v>32.299999999999997</v>
      </c>
      <c r="T211" s="28">
        <v>33.299999999999997</v>
      </c>
      <c r="U211" s="28">
        <v>34.18</v>
      </c>
      <c r="V211" s="33">
        <v>34.630000000000003</v>
      </c>
      <c r="W211" s="19">
        <v>34.08</v>
      </c>
      <c r="X211" s="19">
        <v>34.659999999999997</v>
      </c>
      <c r="Y211" s="19">
        <v>33.82</v>
      </c>
      <c r="Z211" s="19">
        <v>34.69</v>
      </c>
      <c r="AA211" s="19"/>
      <c r="AB211" s="19"/>
      <c r="AC211" s="19"/>
      <c r="AD211" s="19"/>
      <c r="AE211" s="11">
        <f>IFERROR(HLOOKUP(9E+307,S211:AD211,1)-R211,"")</f>
        <v>3.139999999999997</v>
      </c>
    </row>
    <row r="212" spans="2:31" x14ac:dyDescent="0.25">
      <c r="B212" s="6" t="s">
        <v>1</v>
      </c>
      <c r="C212" s="7"/>
      <c r="D212" s="7"/>
      <c r="E212" s="7"/>
      <c r="F212" s="7"/>
      <c r="G212" s="7"/>
      <c r="H212" s="7"/>
      <c r="I212" s="9"/>
      <c r="J212" s="15"/>
      <c r="K212" s="15"/>
      <c r="L212" s="10"/>
      <c r="M212" s="16"/>
      <c r="N212" s="9"/>
      <c r="O212" s="9"/>
      <c r="P212" s="23"/>
      <c r="Q212" s="9"/>
      <c r="R212" s="28">
        <v>22.99</v>
      </c>
      <c r="S212" s="30">
        <v>23.93</v>
      </c>
      <c r="T212" s="28">
        <v>25.39</v>
      </c>
      <c r="U212" s="28">
        <v>26.29</v>
      </c>
      <c r="V212" s="33">
        <v>26.61</v>
      </c>
      <c r="W212" s="19">
        <v>26.03</v>
      </c>
      <c r="X212" s="19">
        <v>26.07</v>
      </c>
      <c r="Y212" s="19">
        <v>25.17</v>
      </c>
      <c r="Z212" s="19">
        <v>26.1</v>
      </c>
      <c r="AA212" s="19"/>
      <c r="AB212" s="19"/>
      <c r="AC212" s="19"/>
      <c r="AD212" s="19"/>
      <c r="AE212" s="11">
        <f t="shared" ref="AE212:AE219" si="9">IFERROR(HLOOKUP(9E+307,S212:AD212,1)-R212,"")</f>
        <v>3.110000000000003</v>
      </c>
    </row>
    <row r="213" spans="2:31" x14ac:dyDescent="0.25">
      <c r="B213" s="6" t="s">
        <v>2</v>
      </c>
      <c r="C213" s="7"/>
      <c r="D213" s="7"/>
      <c r="E213" s="7"/>
      <c r="F213" s="7"/>
      <c r="G213" s="7"/>
      <c r="H213" s="7"/>
      <c r="I213" s="9"/>
      <c r="J213" s="15"/>
      <c r="K213" s="15"/>
      <c r="L213" s="10"/>
      <c r="M213" s="16"/>
      <c r="N213" s="9"/>
      <c r="O213" s="9"/>
      <c r="P213" s="23"/>
      <c r="Q213" s="9"/>
      <c r="R213" s="28">
        <v>38.549999999999997</v>
      </c>
      <c r="S213" s="30">
        <v>39.549999999999997</v>
      </c>
      <c r="T213" s="28">
        <v>40.340000000000003</v>
      </c>
      <c r="U213" s="28">
        <v>40.340000000000003</v>
      </c>
      <c r="V213" s="33">
        <v>40.99</v>
      </c>
      <c r="W213" s="19">
        <v>39.07</v>
      </c>
      <c r="X213" s="19">
        <v>39.07</v>
      </c>
      <c r="Y213" s="19">
        <v>39.07</v>
      </c>
      <c r="Z213" s="19">
        <v>39.07</v>
      </c>
      <c r="AA213" s="19"/>
      <c r="AB213" s="19"/>
      <c r="AC213" s="19"/>
      <c r="AD213" s="19"/>
      <c r="AE213" s="11">
        <f t="shared" si="9"/>
        <v>0.52000000000000313</v>
      </c>
    </row>
    <row r="214" spans="2:31" x14ac:dyDescent="0.25">
      <c r="B214" s="6" t="s">
        <v>3</v>
      </c>
      <c r="C214" s="7"/>
      <c r="D214" s="7"/>
      <c r="E214" s="7"/>
      <c r="F214" s="7"/>
      <c r="G214" s="7"/>
      <c r="H214" s="7"/>
      <c r="I214" s="9"/>
      <c r="J214" s="15"/>
      <c r="K214" s="10"/>
      <c r="L214" s="10"/>
      <c r="M214" s="16"/>
      <c r="N214" s="9"/>
      <c r="O214" s="9"/>
      <c r="P214" s="23"/>
      <c r="Q214" s="9"/>
      <c r="R214" s="28">
        <v>6.51</v>
      </c>
      <c r="S214" s="30">
        <v>6.33</v>
      </c>
      <c r="T214" s="28">
        <v>5.93</v>
      </c>
      <c r="U214" s="28">
        <v>5.88</v>
      </c>
      <c r="V214" s="33">
        <v>5.96</v>
      </c>
      <c r="W214" s="19">
        <v>6</v>
      </c>
      <c r="X214" s="19">
        <v>6.38</v>
      </c>
      <c r="Y214" s="19">
        <v>6.46</v>
      </c>
      <c r="Z214" s="19">
        <v>6.38</v>
      </c>
      <c r="AA214" s="19"/>
      <c r="AB214" s="19"/>
      <c r="AC214" s="19"/>
      <c r="AD214" s="19"/>
      <c r="AE214" s="11">
        <f t="shared" si="9"/>
        <v>-0.12999999999999989</v>
      </c>
    </row>
    <row r="215" spans="2:31" x14ac:dyDescent="0.25">
      <c r="B215" s="6" t="s">
        <v>6</v>
      </c>
      <c r="C215" s="8"/>
      <c r="D215" s="8"/>
      <c r="E215" s="8"/>
      <c r="F215" s="8"/>
      <c r="G215" s="8"/>
      <c r="H215" s="8"/>
      <c r="I215" s="10"/>
      <c r="J215" s="10"/>
      <c r="K215" s="10"/>
      <c r="L215" s="10"/>
      <c r="M215" s="16"/>
      <c r="N215" s="16"/>
      <c r="O215" s="16"/>
      <c r="P215" s="26"/>
      <c r="Q215" s="16"/>
      <c r="R215" s="29">
        <v>171942.38</v>
      </c>
      <c r="S215" s="31">
        <v>154350.13</v>
      </c>
      <c r="T215" s="29">
        <v>144217.29</v>
      </c>
      <c r="U215" s="29">
        <v>148851.29999999999</v>
      </c>
      <c r="V215" s="34" t="s">
        <v>57</v>
      </c>
      <c r="W215" s="20" t="s">
        <v>226</v>
      </c>
      <c r="X215" s="20" t="s">
        <v>231</v>
      </c>
      <c r="Y215" s="20" t="s">
        <v>236</v>
      </c>
      <c r="Z215" s="20" t="s">
        <v>241</v>
      </c>
      <c r="AA215" s="20"/>
      <c r="AB215" s="20"/>
      <c r="AC215" s="20"/>
      <c r="AD215" s="20"/>
      <c r="AE215" s="21">
        <f t="shared" si="9"/>
        <v>-23091.080000000016</v>
      </c>
    </row>
    <row r="216" spans="2:31" x14ac:dyDescent="0.25">
      <c r="B216" s="6" t="s">
        <v>7</v>
      </c>
      <c r="C216" s="8"/>
      <c r="D216" s="8"/>
      <c r="E216" s="8"/>
      <c r="F216" s="8"/>
      <c r="G216" s="8"/>
      <c r="H216" s="8"/>
      <c r="I216" s="10"/>
      <c r="J216" s="10"/>
      <c r="K216" s="10"/>
      <c r="L216" s="10"/>
      <c r="M216" s="16"/>
      <c r="N216" s="16"/>
      <c r="O216" s="16"/>
      <c r="P216" s="26"/>
      <c r="Q216" s="16"/>
      <c r="R216" s="29">
        <v>633645.24</v>
      </c>
      <c r="S216" s="31">
        <v>595291.63</v>
      </c>
      <c r="T216" s="29">
        <v>607252.25</v>
      </c>
      <c r="U216" s="29">
        <v>645016.05000000005</v>
      </c>
      <c r="V216" s="34" t="s">
        <v>58</v>
      </c>
      <c r="W216" s="20" t="s">
        <v>227</v>
      </c>
      <c r="X216" s="20" t="s">
        <v>232</v>
      </c>
      <c r="Y216" s="20" t="s">
        <v>237</v>
      </c>
      <c r="Z216" s="20" t="s">
        <v>242</v>
      </c>
      <c r="AA216" s="20"/>
      <c r="AB216" s="20"/>
      <c r="AC216" s="20"/>
      <c r="AD216" s="20"/>
      <c r="AE216" s="21">
        <f t="shared" si="9"/>
        <v>11370.810000000056</v>
      </c>
    </row>
    <row r="217" spans="2:31" x14ac:dyDescent="0.25">
      <c r="B217" s="6" t="s">
        <v>8</v>
      </c>
      <c r="C217" s="8"/>
      <c r="D217" s="8"/>
      <c r="E217" s="8"/>
      <c r="F217" s="8"/>
      <c r="G217" s="8"/>
      <c r="H217" s="8"/>
      <c r="I217" s="10"/>
      <c r="J217" s="10"/>
      <c r="K217" s="10"/>
      <c r="L217" s="10"/>
      <c r="M217" s="16"/>
      <c r="N217" s="16"/>
      <c r="O217" s="16"/>
      <c r="P217" s="26"/>
      <c r="Q217" s="16"/>
      <c r="R217" s="29">
        <v>461702.86</v>
      </c>
      <c r="S217" s="31">
        <v>440941.5</v>
      </c>
      <c r="T217" s="29">
        <v>463034.96</v>
      </c>
      <c r="U217" s="29">
        <v>496164.75</v>
      </c>
      <c r="V217" s="34" t="s">
        <v>59</v>
      </c>
      <c r="W217" s="20" t="s">
        <v>228</v>
      </c>
      <c r="X217" s="20" t="s">
        <v>233</v>
      </c>
      <c r="Y217" s="20" t="s">
        <v>238</v>
      </c>
      <c r="Z217" s="20" t="s">
        <v>243</v>
      </c>
      <c r="AA217" s="20"/>
      <c r="AB217" s="20"/>
      <c r="AC217" s="20"/>
      <c r="AD217" s="20"/>
      <c r="AE217" s="21">
        <f t="shared" si="9"/>
        <v>34461.890000000014</v>
      </c>
    </row>
    <row r="218" spans="2:31" x14ac:dyDescent="0.25">
      <c r="B218" s="6" t="s">
        <v>9</v>
      </c>
      <c r="C218" s="8"/>
      <c r="D218" s="8"/>
      <c r="E218" s="8"/>
      <c r="F218" s="8"/>
      <c r="G218" s="8"/>
      <c r="H218" s="8"/>
      <c r="I218" s="10"/>
      <c r="J218" s="10"/>
      <c r="K218" s="10"/>
      <c r="L218" s="10"/>
      <c r="M218" s="16"/>
      <c r="N218" s="16"/>
      <c r="O218" s="16"/>
      <c r="P218" s="26"/>
      <c r="Q218" s="16"/>
      <c r="R218" s="29">
        <v>2641969.63</v>
      </c>
      <c r="S218" s="31">
        <v>2438248.2799999998</v>
      </c>
      <c r="T218" s="29">
        <v>2431079.2400000002</v>
      </c>
      <c r="U218" s="29">
        <v>2532326.17</v>
      </c>
      <c r="V218" s="34" t="s">
        <v>60</v>
      </c>
      <c r="W218" s="20" t="s">
        <v>229</v>
      </c>
      <c r="X218" s="20" t="s">
        <v>234</v>
      </c>
      <c r="Y218" s="20" t="s">
        <v>239</v>
      </c>
      <c r="Z218" s="20" t="s">
        <v>244</v>
      </c>
      <c r="AA218" s="20"/>
      <c r="AB218" s="20"/>
      <c r="AC218" s="20"/>
      <c r="AD218" s="20"/>
      <c r="AE218" s="21">
        <f t="shared" si="9"/>
        <v>-109643.45999999996</v>
      </c>
    </row>
    <row r="219" spans="2:31" x14ac:dyDescent="0.25">
      <c r="B219" s="6" t="s">
        <v>10</v>
      </c>
      <c r="C219" s="8"/>
      <c r="D219" s="8"/>
      <c r="E219" s="8"/>
      <c r="F219" s="8"/>
      <c r="G219" s="8"/>
      <c r="H219" s="8"/>
      <c r="I219" s="10"/>
      <c r="J219" s="10"/>
      <c r="K219" s="10"/>
      <c r="L219" s="10"/>
      <c r="M219" s="16"/>
      <c r="N219" s="16"/>
      <c r="O219" s="16"/>
      <c r="P219" s="26"/>
      <c r="Q219" s="16"/>
      <c r="R219" s="29">
        <v>2470027.25</v>
      </c>
      <c r="S219" s="31">
        <v>2283898.15</v>
      </c>
      <c r="T219" s="29">
        <v>2286861.9500000002</v>
      </c>
      <c r="U219" s="29">
        <v>2383474.87</v>
      </c>
      <c r="V219" s="34" t="s">
        <v>61</v>
      </c>
      <c r="W219" s="20" t="s">
        <v>230</v>
      </c>
      <c r="X219" s="20" t="s">
        <v>235</v>
      </c>
      <c r="Y219" s="20" t="s">
        <v>240</v>
      </c>
      <c r="Z219" s="20" t="s">
        <v>245</v>
      </c>
      <c r="AA219" s="20"/>
      <c r="AB219" s="20"/>
      <c r="AC219" s="20"/>
      <c r="AD219" s="20"/>
      <c r="AE219" s="21">
        <f t="shared" si="9"/>
        <v>-86552.379999999888</v>
      </c>
    </row>
    <row r="237" spans="2:31" x14ac:dyDescent="0.25">
      <c r="B237" s="4" t="s">
        <v>270</v>
      </c>
      <c r="R237" t="s">
        <v>12</v>
      </c>
      <c r="S237" t="s">
        <v>13</v>
      </c>
      <c r="T237" t="s">
        <v>14</v>
      </c>
      <c r="U237" t="s">
        <v>15</v>
      </c>
      <c r="V237" t="s">
        <v>16</v>
      </c>
      <c r="W237" t="s">
        <v>62</v>
      </c>
      <c r="X237" t="s">
        <v>68</v>
      </c>
      <c r="Y237" t="s">
        <v>69</v>
      </c>
      <c r="Z237" t="s">
        <v>70</v>
      </c>
      <c r="AA237" t="s">
        <v>71</v>
      </c>
    </row>
    <row r="238" spans="2:31" x14ac:dyDescent="0.25">
      <c r="B238" s="3"/>
      <c r="C238" s="3">
        <v>40</v>
      </c>
      <c r="D238" s="3">
        <v>41</v>
      </c>
      <c r="E238" s="3">
        <v>42</v>
      </c>
      <c r="F238" s="3">
        <v>43</v>
      </c>
      <c r="G238" s="3">
        <v>44</v>
      </c>
      <c r="H238" s="3">
        <v>45</v>
      </c>
      <c r="I238" s="3">
        <v>46</v>
      </c>
      <c r="J238" s="2">
        <v>47</v>
      </c>
      <c r="K238" s="2">
        <v>48</v>
      </c>
      <c r="L238" s="2">
        <v>49</v>
      </c>
      <c r="M238" s="2">
        <v>50</v>
      </c>
      <c r="N238" s="2">
        <v>51</v>
      </c>
      <c r="O238" s="2">
        <v>52</v>
      </c>
      <c r="P238" s="2">
        <v>1</v>
      </c>
      <c r="Q238" s="2">
        <v>2</v>
      </c>
      <c r="R238" s="2">
        <v>3</v>
      </c>
      <c r="S238" s="2">
        <v>4</v>
      </c>
      <c r="T238" s="2">
        <v>5</v>
      </c>
      <c r="U238" s="2"/>
      <c r="V238" s="2"/>
      <c r="W238" s="2"/>
      <c r="X238" s="2"/>
      <c r="Y238" s="2"/>
      <c r="Z238" s="2"/>
      <c r="AA238" s="2"/>
      <c r="AB238" s="2"/>
      <c r="AC238" s="2"/>
      <c r="AD238" s="2">
        <v>6</v>
      </c>
      <c r="AE238" s="3" t="s">
        <v>5</v>
      </c>
    </row>
    <row r="239" spans="2:31" x14ac:dyDescent="0.25">
      <c r="B239" s="6" t="s">
        <v>0</v>
      </c>
      <c r="C239" s="7"/>
      <c r="D239" s="7"/>
      <c r="E239" s="7"/>
      <c r="F239" s="7"/>
      <c r="G239" s="7"/>
      <c r="H239" s="7"/>
      <c r="I239" s="9"/>
      <c r="J239" s="15"/>
      <c r="K239" s="15"/>
      <c r="L239" s="10"/>
      <c r="M239" s="16"/>
      <c r="N239" s="9"/>
      <c r="O239" s="9"/>
      <c r="P239" s="23"/>
      <c r="Q239" s="9"/>
      <c r="R239" s="28"/>
      <c r="S239" s="30"/>
      <c r="T239" s="28"/>
      <c r="U239" s="28"/>
      <c r="V239" s="19">
        <v>37.64</v>
      </c>
      <c r="W239" s="19">
        <v>38.14</v>
      </c>
      <c r="X239" s="19">
        <v>38.47</v>
      </c>
      <c r="Y239" s="19"/>
      <c r="Z239" s="19"/>
      <c r="AA239" s="19"/>
      <c r="AB239" s="19"/>
      <c r="AC239" s="19"/>
      <c r="AD239" s="19"/>
      <c r="AE239" s="11">
        <f>IFERROR(HLOOKUP(9E+307,W239:AD239,1)-V239,"")</f>
        <v>0.82999999999999829</v>
      </c>
    </row>
    <row r="240" spans="2:31" x14ac:dyDescent="0.25">
      <c r="B240" s="6" t="s">
        <v>1</v>
      </c>
      <c r="C240" s="7"/>
      <c r="D240" s="7"/>
      <c r="E240" s="7"/>
      <c r="F240" s="7"/>
      <c r="G240" s="7"/>
      <c r="H240" s="7"/>
      <c r="I240" s="9"/>
      <c r="J240" s="15"/>
      <c r="K240" s="15"/>
      <c r="L240" s="10"/>
      <c r="M240" s="16"/>
      <c r="N240" s="9"/>
      <c r="O240" s="9"/>
      <c r="P240" s="23"/>
      <c r="Q240" s="9"/>
      <c r="R240" s="28"/>
      <c r="S240" s="30"/>
      <c r="T240" s="28"/>
      <c r="U240" s="28"/>
      <c r="V240" s="19">
        <v>28.89</v>
      </c>
      <c r="W240" s="19">
        <v>29.55</v>
      </c>
      <c r="X240" s="19">
        <v>29.21</v>
      </c>
      <c r="Y240" s="19"/>
      <c r="Z240" s="19"/>
      <c r="AA240" s="19"/>
      <c r="AB240" s="19"/>
      <c r="AC240" s="19"/>
      <c r="AD240" s="19"/>
      <c r="AE240" s="11">
        <f t="shared" ref="AE240:AE247" si="10">IFERROR(HLOOKUP(9E+307,W240:AD240,1)-V240,"")</f>
        <v>0.32000000000000028</v>
      </c>
    </row>
    <row r="241" spans="2:31" x14ac:dyDescent="0.25">
      <c r="B241" s="6" t="s">
        <v>2</v>
      </c>
      <c r="C241" s="7"/>
      <c r="D241" s="7"/>
      <c r="E241" s="7"/>
      <c r="F241" s="7"/>
      <c r="G241" s="7"/>
      <c r="H241" s="7"/>
      <c r="I241" s="9"/>
      <c r="J241" s="15"/>
      <c r="K241" s="15"/>
      <c r="L241" s="10"/>
      <c r="M241" s="16"/>
      <c r="N241" s="9"/>
      <c r="O241" s="9"/>
      <c r="P241" s="23"/>
      <c r="Q241" s="9"/>
      <c r="R241" s="28"/>
      <c r="S241" s="30"/>
      <c r="T241" s="28"/>
      <c r="U241" s="28"/>
      <c r="V241" s="19">
        <v>43.29</v>
      </c>
      <c r="W241" s="19">
        <v>43.29</v>
      </c>
      <c r="X241" s="19">
        <v>43.29</v>
      </c>
      <c r="Y241" s="19"/>
      <c r="Z241" s="19"/>
      <c r="AA241" s="19"/>
      <c r="AB241" s="19"/>
      <c r="AC241" s="19"/>
      <c r="AD241" s="19"/>
      <c r="AE241" s="11">
        <f t="shared" si="10"/>
        <v>0</v>
      </c>
    </row>
    <row r="242" spans="2:31" x14ac:dyDescent="0.25">
      <c r="B242" s="6" t="s">
        <v>3</v>
      </c>
      <c r="C242" s="7"/>
      <c r="D242" s="7"/>
      <c r="E242" s="7"/>
      <c r="F242" s="7"/>
      <c r="G242" s="7"/>
      <c r="H242" s="7"/>
      <c r="I242" s="9"/>
      <c r="J242" s="15"/>
      <c r="K242" s="10"/>
      <c r="L242" s="10"/>
      <c r="M242" s="16"/>
      <c r="N242" s="9"/>
      <c r="O242" s="9"/>
      <c r="P242" s="23"/>
      <c r="Q242" s="9"/>
      <c r="R242" s="28"/>
      <c r="S242" s="30"/>
      <c r="T242" s="28"/>
      <c r="U242" s="28"/>
      <c r="V242" s="19">
        <v>6.36</v>
      </c>
      <c r="W242" s="19">
        <v>6.22</v>
      </c>
      <c r="X242" s="19">
        <v>6.68</v>
      </c>
      <c r="Y242" s="19"/>
      <c r="Z242" s="19"/>
      <c r="AA242" s="19"/>
      <c r="AB242" s="19"/>
      <c r="AC242" s="19"/>
      <c r="AD242" s="19"/>
      <c r="AE242" s="11">
        <f t="shared" si="10"/>
        <v>0.3199999999999994</v>
      </c>
    </row>
    <row r="243" spans="2:31" x14ac:dyDescent="0.25">
      <c r="B243" s="6" t="s">
        <v>6</v>
      </c>
      <c r="C243" s="8"/>
      <c r="D243" s="8"/>
      <c r="E243" s="8"/>
      <c r="F243" s="8"/>
      <c r="G243" s="8"/>
      <c r="H243" s="8"/>
      <c r="I243" s="10"/>
      <c r="J243" s="10"/>
      <c r="K243" s="10"/>
      <c r="L243" s="10"/>
      <c r="M243" s="16"/>
      <c r="N243" s="16"/>
      <c r="O243" s="16"/>
      <c r="P243" s="26"/>
      <c r="Q243" s="16"/>
      <c r="R243" s="29"/>
      <c r="S243" s="31"/>
      <c r="T243" s="29"/>
      <c r="U243" s="29"/>
      <c r="V243" s="20" t="s">
        <v>256</v>
      </c>
      <c r="W243" s="20" t="s">
        <v>246</v>
      </c>
      <c r="X243" s="20" t="s">
        <v>251</v>
      </c>
      <c r="Y243" s="20"/>
      <c r="Z243" s="20"/>
      <c r="AA243" s="20"/>
      <c r="AB243" s="20"/>
      <c r="AC243" s="20"/>
      <c r="AD243" s="20"/>
      <c r="AE243" s="11" t="str">
        <f t="shared" si="10"/>
        <v/>
      </c>
    </row>
    <row r="244" spans="2:31" x14ac:dyDescent="0.25">
      <c r="B244" s="6" t="s">
        <v>7</v>
      </c>
      <c r="C244" s="8"/>
      <c r="D244" s="8"/>
      <c r="E244" s="8"/>
      <c r="F244" s="8"/>
      <c r="G244" s="8"/>
      <c r="H244" s="8"/>
      <c r="I244" s="10"/>
      <c r="J244" s="10"/>
      <c r="K244" s="10"/>
      <c r="L244" s="10"/>
      <c r="M244" s="16"/>
      <c r="N244" s="16"/>
      <c r="O244" s="16"/>
      <c r="P244" s="26"/>
      <c r="Q244" s="16"/>
      <c r="R244" s="29"/>
      <c r="S244" s="31"/>
      <c r="T244" s="29"/>
      <c r="U244" s="29"/>
      <c r="V244" s="20" t="s">
        <v>257</v>
      </c>
      <c r="W244" s="20" t="s">
        <v>247</v>
      </c>
      <c r="X244" s="20" t="s">
        <v>252</v>
      </c>
      <c r="Y244" s="20"/>
      <c r="Z244" s="20"/>
      <c r="AA244" s="20"/>
      <c r="AB244" s="20"/>
      <c r="AC244" s="20"/>
      <c r="AD244" s="20"/>
      <c r="AE244" s="11" t="str">
        <f t="shared" si="10"/>
        <v/>
      </c>
    </row>
    <row r="245" spans="2:31" x14ac:dyDescent="0.25">
      <c r="B245" s="6" t="s">
        <v>8</v>
      </c>
      <c r="C245" s="8"/>
      <c r="D245" s="8"/>
      <c r="E245" s="8"/>
      <c r="F245" s="8"/>
      <c r="G245" s="8"/>
      <c r="H245" s="8"/>
      <c r="I245" s="10"/>
      <c r="J245" s="10"/>
      <c r="K245" s="10"/>
      <c r="L245" s="10"/>
      <c r="M245" s="16"/>
      <c r="N245" s="16"/>
      <c r="O245" s="16"/>
      <c r="P245" s="26"/>
      <c r="Q245" s="16"/>
      <c r="R245" s="29"/>
      <c r="S245" s="31"/>
      <c r="T245" s="29"/>
      <c r="U245" s="29"/>
      <c r="V245" s="20" t="s">
        <v>258</v>
      </c>
      <c r="W245" s="20" t="s">
        <v>248</v>
      </c>
      <c r="X245" s="20" t="s">
        <v>253</v>
      </c>
      <c r="Y245" s="20"/>
      <c r="Z245" s="20"/>
      <c r="AA245" s="20"/>
      <c r="AB245" s="20"/>
      <c r="AC245" s="20"/>
      <c r="AD245" s="20"/>
      <c r="AE245" s="11" t="str">
        <f t="shared" si="10"/>
        <v/>
      </c>
    </row>
    <row r="246" spans="2:31" x14ac:dyDescent="0.25">
      <c r="B246" s="6" t="s">
        <v>9</v>
      </c>
      <c r="C246" s="8"/>
      <c r="D246" s="8"/>
      <c r="E246" s="8"/>
      <c r="F246" s="8"/>
      <c r="G246" s="8"/>
      <c r="H246" s="8"/>
      <c r="I246" s="10"/>
      <c r="J246" s="10"/>
      <c r="K246" s="10"/>
      <c r="L246" s="10"/>
      <c r="M246" s="16"/>
      <c r="N246" s="16"/>
      <c r="O246" s="16"/>
      <c r="P246" s="26"/>
      <c r="Q246" s="16"/>
      <c r="R246" s="29"/>
      <c r="S246" s="31"/>
      <c r="T246" s="29"/>
      <c r="U246" s="29"/>
      <c r="V246" s="20" t="s">
        <v>259</v>
      </c>
      <c r="W246" s="20" t="s">
        <v>249</v>
      </c>
      <c r="X246" s="20" t="s">
        <v>254</v>
      </c>
      <c r="Y246" s="20"/>
      <c r="Z246" s="20"/>
      <c r="AA246" s="20"/>
      <c r="AB246" s="20"/>
      <c r="AC246" s="20"/>
      <c r="AD246" s="20"/>
      <c r="AE246" s="11" t="str">
        <f t="shared" si="10"/>
        <v/>
      </c>
    </row>
    <row r="247" spans="2:31" x14ac:dyDescent="0.25">
      <c r="B247" s="6" t="s">
        <v>10</v>
      </c>
      <c r="C247" s="8"/>
      <c r="D247" s="8"/>
      <c r="E247" s="8"/>
      <c r="F247" s="8"/>
      <c r="G247" s="8"/>
      <c r="H247" s="8"/>
      <c r="I247" s="10"/>
      <c r="J247" s="10"/>
      <c r="K247" s="10"/>
      <c r="L247" s="10"/>
      <c r="M247" s="16"/>
      <c r="N247" s="16"/>
      <c r="O247" s="16"/>
      <c r="P247" s="26"/>
      <c r="Q247" s="16"/>
      <c r="R247" s="29"/>
      <c r="S247" s="31"/>
      <c r="T247" s="29"/>
      <c r="U247" s="29"/>
      <c r="V247" s="20" t="s">
        <v>260</v>
      </c>
      <c r="W247" s="20" t="s">
        <v>250</v>
      </c>
      <c r="X247" s="20" t="s">
        <v>255</v>
      </c>
      <c r="Y247" s="20"/>
      <c r="Z247" s="20"/>
      <c r="AA247" s="20"/>
      <c r="AB247" s="20"/>
      <c r="AC247" s="20"/>
      <c r="AD247" s="20"/>
      <c r="AE247" s="11" t="str">
        <f t="shared" si="10"/>
        <v/>
      </c>
    </row>
  </sheetData>
  <conditionalFormatting sqref="AE128:AE136 AE4:AE12 AE27:AE35 AE51:AE59 AE76:AE84 AE101:AE109 AE155:AE163 AE211:AE219 AE183:AE191">
    <cfRule type="cellIs" dxfId="3" priority="51" operator="lessThan">
      <formula>0</formula>
    </cfRule>
    <cfRule type="cellIs" dxfId="2" priority="52" operator="greaterThan">
      <formula>0</formula>
    </cfRule>
  </conditionalFormatting>
  <conditionalFormatting sqref="AE239:AE247"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 Пов Недели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Елена</dc:creator>
  <cp:lastModifiedBy>Nikolai Okunev</cp:lastModifiedBy>
  <dcterms:created xsi:type="dcterms:W3CDTF">2016-11-11T07:58:59Z</dcterms:created>
  <dcterms:modified xsi:type="dcterms:W3CDTF">2017-03-26T19:12:18Z</dcterms:modified>
</cp:coreProperties>
</file>