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720" yWindow="360" windowWidth="27555" windowHeight="117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6" i="1"/>
  <c r="J6" i="1"/>
  <c r="K6" i="1" l="1"/>
  <c r="J7" i="1"/>
  <c r="K7" i="1" s="1"/>
  <c r="J8" i="1"/>
  <c r="K8" i="1" s="1"/>
  <c r="L8" i="1" s="1"/>
  <c r="M8" i="1" s="1"/>
  <c r="N8" i="1" s="1"/>
  <c r="J9" i="1"/>
  <c r="K9" i="1" s="1"/>
  <c r="J10" i="1"/>
  <c r="K10" i="1" s="1"/>
  <c r="L10" i="1" s="1"/>
  <c r="M10" i="1" s="1"/>
  <c r="N10" i="1" s="1"/>
  <c r="J11" i="1"/>
  <c r="K11" i="1" s="1"/>
  <c r="J12" i="1"/>
  <c r="K12" i="1" s="1"/>
  <c r="L12" i="1" s="1"/>
  <c r="M12" i="1" s="1"/>
  <c r="N12" i="1" s="1"/>
  <c r="J13" i="1"/>
  <c r="K13" i="1" s="1"/>
  <c r="J14" i="1"/>
  <c r="K14" i="1" s="1"/>
  <c r="L14" i="1" s="1"/>
  <c r="M14" i="1" s="1"/>
  <c r="N14" i="1" s="1"/>
  <c r="J15" i="1"/>
  <c r="K15" i="1" s="1"/>
  <c r="J16" i="1"/>
  <c r="K16" i="1" s="1"/>
  <c r="L16" i="1" s="1"/>
  <c r="M16" i="1" s="1"/>
  <c r="N16" i="1" s="1"/>
  <c r="J17" i="1"/>
  <c r="K17" i="1" s="1"/>
  <c r="J18" i="1"/>
  <c r="K18" i="1" s="1"/>
  <c r="L18" i="1" s="1"/>
  <c r="M18" i="1" s="1"/>
  <c r="N18" i="1" s="1"/>
  <c r="J19" i="1"/>
  <c r="K19" i="1" s="1"/>
  <c r="J20" i="1"/>
  <c r="K20" i="1" s="1"/>
  <c r="L20" i="1" s="1"/>
  <c r="M20" i="1" s="1"/>
  <c r="N20" i="1" s="1"/>
  <c r="J21" i="1"/>
  <c r="K21" i="1" s="1"/>
  <c r="J22" i="1"/>
  <c r="K22" i="1" s="1"/>
  <c r="L22" i="1" s="1"/>
  <c r="M22" i="1" s="1"/>
  <c r="N22" i="1" s="1"/>
  <c r="J23" i="1"/>
  <c r="K23" i="1" s="1"/>
  <c r="J24" i="1"/>
  <c r="K24" i="1" s="1"/>
  <c r="L24" i="1" s="1"/>
  <c r="M24" i="1" s="1"/>
  <c r="N24" i="1" s="1"/>
  <c r="J25" i="1"/>
  <c r="K25" i="1" s="1"/>
  <c r="J26" i="1"/>
  <c r="K26" i="1" s="1"/>
  <c r="L26" i="1" s="1"/>
  <c r="M26" i="1" s="1"/>
  <c r="N26" i="1" s="1"/>
  <c r="J27" i="1"/>
  <c r="K27" i="1" s="1"/>
  <c r="J28" i="1"/>
  <c r="K28" i="1" s="1"/>
  <c r="L28" i="1" s="1"/>
  <c r="M28" i="1" s="1"/>
  <c r="N28" i="1" s="1"/>
  <c r="J29" i="1"/>
  <c r="K29" i="1" s="1"/>
  <c r="J30" i="1"/>
  <c r="K30" i="1" s="1"/>
  <c r="L30" i="1" s="1"/>
  <c r="M30" i="1" s="1"/>
  <c r="N30" i="1" s="1"/>
  <c r="J31" i="1"/>
  <c r="K31" i="1" s="1"/>
  <c r="J32" i="1"/>
  <c r="K32" i="1" s="1"/>
  <c r="L32" i="1" s="1"/>
  <c r="M32" i="1" s="1"/>
  <c r="N32" i="1" s="1"/>
  <c r="J33" i="1"/>
  <c r="K33" i="1" s="1"/>
  <c r="J34" i="1"/>
  <c r="K34" i="1" s="1"/>
  <c r="L34" i="1" s="1"/>
  <c r="M34" i="1" s="1"/>
  <c r="N34" i="1" s="1"/>
  <c r="J35" i="1"/>
  <c r="K35" i="1" s="1"/>
  <c r="J36" i="1"/>
  <c r="K36" i="1" s="1"/>
  <c r="L36" i="1" s="1"/>
  <c r="M36" i="1" s="1"/>
  <c r="N36" i="1" s="1"/>
  <c r="J37" i="1"/>
  <c r="K37" i="1" s="1"/>
  <c r="J38" i="1"/>
  <c r="K38" i="1" s="1"/>
  <c r="L38" i="1" s="1"/>
  <c r="M38" i="1" s="1"/>
  <c r="N38" i="1" s="1"/>
  <c r="J39" i="1"/>
  <c r="K39" i="1" s="1"/>
  <c r="J40" i="1"/>
  <c r="K40" i="1" s="1"/>
  <c r="L40" i="1" s="1"/>
  <c r="M40" i="1" s="1"/>
  <c r="N40" i="1" s="1"/>
  <c r="J41" i="1"/>
  <c r="K41" i="1" s="1"/>
  <c r="J42" i="1"/>
  <c r="K42" i="1" s="1"/>
  <c r="L42" i="1" s="1"/>
  <c r="M42" i="1" s="1"/>
  <c r="N42" i="1" s="1"/>
  <c r="J43" i="1"/>
  <c r="K43" i="1" s="1"/>
  <c r="J44" i="1"/>
  <c r="K44" i="1" s="1"/>
  <c r="L44" i="1" s="1"/>
  <c r="M44" i="1" s="1"/>
  <c r="N44" i="1" s="1"/>
  <c r="J45" i="1"/>
  <c r="K45" i="1" s="1"/>
  <c r="J46" i="1"/>
  <c r="K46" i="1" s="1"/>
  <c r="L46" i="1" s="1"/>
  <c r="M46" i="1" s="1"/>
  <c r="N46" i="1" s="1"/>
  <c r="J47" i="1"/>
  <c r="K47" i="1" s="1"/>
  <c r="J48" i="1"/>
  <c r="K48" i="1" s="1"/>
  <c r="L48" i="1" s="1"/>
  <c r="M48" i="1" s="1"/>
  <c r="N48" i="1" s="1"/>
  <c r="J49" i="1"/>
  <c r="K49" i="1" s="1"/>
  <c r="J50" i="1"/>
  <c r="K50" i="1" s="1"/>
  <c r="L50" i="1" s="1"/>
  <c r="M50" i="1" s="1"/>
  <c r="N50" i="1" s="1"/>
  <c r="J51" i="1"/>
  <c r="K51" i="1" s="1"/>
  <c r="J52" i="1"/>
  <c r="K52" i="1" s="1"/>
  <c r="L52" i="1" s="1"/>
  <c r="M52" i="1" s="1"/>
  <c r="N52" i="1" s="1"/>
  <c r="J53" i="1"/>
  <c r="K53" i="1" s="1"/>
  <c r="J54" i="1"/>
  <c r="K54" i="1" s="1"/>
  <c r="L54" i="1" s="1"/>
  <c r="M54" i="1" s="1"/>
  <c r="N54" i="1" s="1"/>
  <c r="J55" i="1"/>
  <c r="K55" i="1" s="1"/>
  <c r="J56" i="1"/>
  <c r="K56" i="1" s="1"/>
  <c r="L56" i="1" s="1"/>
  <c r="M56" i="1" s="1"/>
  <c r="N56" i="1" s="1"/>
  <c r="J57" i="1"/>
  <c r="K57" i="1" s="1"/>
  <c r="J58" i="1"/>
  <c r="K58" i="1" s="1"/>
  <c r="L58" i="1" s="1"/>
  <c r="M58" i="1" s="1"/>
  <c r="N58" i="1" s="1"/>
  <c r="J59" i="1"/>
  <c r="K59" i="1" s="1"/>
  <c r="J60" i="1"/>
  <c r="K60" i="1" s="1"/>
  <c r="L60" i="1" s="1"/>
  <c r="M60" i="1" s="1"/>
  <c r="N60" i="1" s="1"/>
  <c r="J61" i="1"/>
  <c r="K61" i="1" s="1"/>
  <c r="J62" i="1"/>
  <c r="K62" i="1" s="1"/>
  <c r="L62" i="1" s="1"/>
  <c r="M62" i="1" s="1"/>
  <c r="N62" i="1" s="1"/>
  <c r="J63" i="1"/>
  <c r="K63" i="1" s="1"/>
  <c r="J64" i="1"/>
  <c r="K64" i="1" s="1"/>
  <c r="L64" i="1" s="1"/>
  <c r="M64" i="1" s="1"/>
  <c r="N64" i="1" s="1"/>
  <c r="J65" i="1"/>
  <c r="K65" i="1" s="1"/>
  <c r="J66" i="1"/>
  <c r="K66" i="1" s="1"/>
  <c r="L66" i="1" s="1"/>
  <c r="M66" i="1" s="1"/>
  <c r="N66" i="1" s="1"/>
  <c r="J67" i="1"/>
  <c r="K67" i="1" s="1"/>
  <c r="J68" i="1"/>
  <c r="K68" i="1" s="1"/>
  <c r="L68" i="1" s="1"/>
  <c r="M68" i="1" s="1"/>
  <c r="N68" i="1" s="1"/>
  <c r="J69" i="1"/>
  <c r="K69" i="1" s="1"/>
  <c r="J70" i="1"/>
  <c r="K70" i="1" s="1"/>
  <c r="L70" i="1" s="1"/>
  <c r="M70" i="1" s="1"/>
  <c r="N70" i="1" s="1"/>
  <c r="J71" i="1"/>
  <c r="K71" i="1" s="1"/>
  <c r="J72" i="1"/>
  <c r="K72" i="1" s="1"/>
  <c r="L72" i="1" s="1"/>
  <c r="M72" i="1" s="1"/>
  <c r="N72" i="1" s="1"/>
  <c r="J73" i="1"/>
  <c r="K73" i="1" s="1"/>
  <c r="J74" i="1"/>
  <c r="K74" i="1" s="1"/>
  <c r="L74" i="1" s="1"/>
  <c r="M74" i="1" s="1"/>
  <c r="N74" i="1" s="1"/>
  <c r="J75" i="1"/>
  <c r="K75" i="1" s="1"/>
  <c r="J76" i="1"/>
  <c r="K76" i="1" s="1"/>
  <c r="L76" i="1" s="1"/>
  <c r="M76" i="1" s="1"/>
  <c r="N76" i="1" s="1"/>
  <c r="J77" i="1"/>
  <c r="K77" i="1" s="1"/>
  <c r="J78" i="1"/>
  <c r="K78" i="1" s="1"/>
  <c r="L78" i="1" s="1"/>
  <c r="M78" i="1" s="1"/>
  <c r="N78" i="1" s="1"/>
  <c r="J79" i="1"/>
  <c r="K79" i="1" s="1"/>
  <c r="J80" i="1"/>
  <c r="K80" i="1" s="1"/>
  <c r="L80" i="1" s="1"/>
  <c r="M80" i="1" s="1"/>
  <c r="N80" i="1" s="1"/>
  <c r="J81" i="1"/>
  <c r="K81" i="1" s="1"/>
  <c r="J82" i="1"/>
  <c r="K82" i="1" s="1"/>
  <c r="L82" i="1" s="1"/>
  <c r="M82" i="1" s="1"/>
  <c r="N82" i="1" s="1"/>
  <c r="J83" i="1"/>
  <c r="K83" i="1" s="1"/>
  <c r="J84" i="1"/>
  <c r="K84" i="1" s="1"/>
  <c r="L84" i="1" s="1"/>
  <c r="M84" i="1" s="1"/>
  <c r="N84" i="1" s="1"/>
  <c r="J85" i="1"/>
  <c r="K85" i="1" s="1"/>
  <c r="J86" i="1"/>
  <c r="K86" i="1" s="1"/>
  <c r="L86" i="1" s="1"/>
  <c r="M86" i="1" s="1"/>
  <c r="N86" i="1" s="1"/>
  <c r="J87" i="1"/>
  <c r="K87" i="1" s="1"/>
  <c r="J88" i="1"/>
  <c r="K88" i="1" s="1"/>
  <c r="L88" i="1" s="1"/>
  <c r="M88" i="1" s="1"/>
  <c r="N88" i="1" s="1"/>
  <c r="J89" i="1"/>
  <c r="K89" i="1" s="1"/>
  <c r="J90" i="1"/>
  <c r="K90" i="1" s="1"/>
  <c r="L90" i="1" s="1"/>
  <c r="M90" i="1" s="1"/>
  <c r="N90" i="1" s="1"/>
  <c r="J91" i="1"/>
  <c r="K91" i="1" s="1"/>
  <c r="J92" i="1"/>
  <c r="K92" i="1" s="1"/>
  <c r="L92" i="1" s="1"/>
  <c r="M92" i="1" s="1"/>
  <c r="N92" i="1" s="1"/>
  <c r="J93" i="1"/>
  <c r="K93" i="1" s="1"/>
  <c r="J94" i="1"/>
  <c r="K94" i="1" s="1"/>
  <c r="L94" i="1" s="1"/>
  <c r="M94" i="1" s="1"/>
  <c r="N94" i="1" s="1"/>
  <c r="J95" i="1"/>
  <c r="K95" i="1" s="1"/>
  <c r="J96" i="1"/>
  <c r="K96" i="1" s="1"/>
  <c r="L96" i="1" s="1"/>
  <c r="M96" i="1" s="1"/>
  <c r="N96" i="1" s="1"/>
  <c r="J97" i="1"/>
  <c r="K97" i="1" s="1"/>
  <c r="J98" i="1"/>
  <c r="K98" i="1" s="1"/>
  <c r="L98" i="1" s="1"/>
  <c r="M98" i="1" s="1"/>
  <c r="N98" i="1" s="1"/>
  <c r="J99" i="1"/>
  <c r="K99" i="1" s="1"/>
  <c r="J100" i="1"/>
  <c r="K100" i="1" s="1"/>
  <c r="L100" i="1" s="1"/>
  <c r="M100" i="1" s="1"/>
  <c r="N100" i="1" s="1"/>
  <c r="J101" i="1"/>
  <c r="K101" i="1" s="1"/>
  <c r="J102" i="1"/>
  <c r="K102" i="1" s="1"/>
  <c r="L102" i="1" s="1"/>
  <c r="M102" i="1" s="1"/>
  <c r="N102" i="1" s="1"/>
  <c r="J103" i="1"/>
  <c r="K103" i="1" s="1"/>
  <c r="J104" i="1"/>
  <c r="K104" i="1" s="1"/>
  <c r="L104" i="1" s="1"/>
  <c r="M104" i="1" s="1"/>
  <c r="N104" i="1" s="1"/>
  <c r="J105" i="1"/>
  <c r="K105" i="1" s="1"/>
  <c r="L7" i="1" l="1"/>
  <c r="M7" i="1" s="1"/>
  <c r="N7" i="1" s="1"/>
  <c r="L6" i="1"/>
  <c r="M6" i="1" s="1"/>
  <c r="N6" i="1" s="1"/>
  <c r="L105" i="1"/>
  <c r="M105" i="1" s="1"/>
  <c r="N105" i="1" s="1"/>
  <c r="L103" i="1"/>
  <c r="M103" i="1" s="1"/>
  <c r="N103" i="1" s="1"/>
  <c r="L101" i="1"/>
  <c r="M101" i="1" s="1"/>
  <c r="N101" i="1" s="1"/>
  <c r="L99" i="1"/>
  <c r="M99" i="1" s="1"/>
  <c r="N99" i="1" s="1"/>
  <c r="L97" i="1"/>
  <c r="M97" i="1" s="1"/>
  <c r="N97" i="1" s="1"/>
  <c r="L95" i="1"/>
  <c r="M95" i="1" s="1"/>
  <c r="N95" i="1" s="1"/>
  <c r="L93" i="1"/>
  <c r="M93" i="1" s="1"/>
  <c r="N93" i="1" s="1"/>
  <c r="L91" i="1"/>
  <c r="M91" i="1" s="1"/>
  <c r="N91" i="1" s="1"/>
  <c r="L89" i="1"/>
  <c r="M89" i="1" s="1"/>
  <c r="N89" i="1" s="1"/>
  <c r="L87" i="1"/>
  <c r="M87" i="1" s="1"/>
  <c r="N87" i="1" s="1"/>
  <c r="L85" i="1"/>
  <c r="M85" i="1" s="1"/>
  <c r="N85" i="1" s="1"/>
  <c r="L83" i="1"/>
  <c r="M83" i="1" s="1"/>
  <c r="N83" i="1" s="1"/>
  <c r="L81" i="1"/>
  <c r="M81" i="1" s="1"/>
  <c r="N81" i="1" s="1"/>
  <c r="L79" i="1"/>
  <c r="M79" i="1" s="1"/>
  <c r="N79" i="1" s="1"/>
  <c r="L77" i="1"/>
  <c r="M77" i="1" s="1"/>
  <c r="N77" i="1" s="1"/>
  <c r="L75" i="1"/>
  <c r="M75" i="1" s="1"/>
  <c r="N75" i="1" s="1"/>
  <c r="L73" i="1"/>
  <c r="M73" i="1" s="1"/>
  <c r="N73" i="1" s="1"/>
  <c r="L71" i="1"/>
  <c r="M71" i="1" s="1"/>
  <c r="N71" i="1" s="1"/>
  <c r="L69" i="1"/>
  <c r="M69" i="1" s="1"/>
  <c r="N69" i="1" s="1"/>
  <c r="L67" i="1"/>
  <c r="M67" i="1" s="1"/>
  <c r="N67" i="1" s="1"/>
  <c r="L65" i="1"/>
  <c r="M65" i="1" s="1"/>
  <c r="N65" i="1" s="1"/>
  <c r="L63" i="1"/>
  <c r="M63" i="1" s="1"/>
  <c r="N63" i="1" s="1"/>
  <c r="L61" i="1"/>
  <c r="M61" i="1" s="1"/>
  <c r="N61" i="1" s="1"/>
  <c r="L59" i="1"/>
  <c r="M59" i="1" s="1"/>
  <c r="N59" i="1" s="1"/>
  <c r="L57" i="1"/>
  <c r="M57" i="1" s="1"/>
  <c r="N57" i="1" s="1"/>
  <c r="L55" i="1"/>
  <c r="M55" i="1" s="1"/>
  <c r="N55" i="1" s="1"/>
  <c r="L53" i="1"/>
  <c r="M53" i="1" s="1"/>
  <c r="N53" i="1" s="1"/>
  <c r="L51" i="1"/>
  <c r="M51" i="1" s="1"/>
  <c r="N51" i="1" s="1"/>
  <c r="L49" i="1"/>
  <c r="M49" i="1" s="1"/>
  <c r="N49" i="1" s="1"/>
  <c r="L47" i="1"/>
  <c r="M47" i="1" s="1"/>
  <c r="N47" i="1" s="1"/>
  <c r="L45" i="1"/>
  <c r="M45" i="1" s="1"/>
  <c r="N45" i="1" s="1"/>
  <c r="L43" i="1"/>
  <c r="M43" i="1" s="1"/>
  <c r="N43" i="1" s="1"/>
  <c r="L41" i="1"/>
  <c r="M41" i="1" s="1"/>
  <c r="N41" i="1" s="1"/>
  <c r="L39" i="1"/>
  <c r="M39" i="1" s="1"/>
  <c r="N39" i="1" s="1"/>
  <c r="L37" i="1"/>
  <c r="M37" i="1" s="1"/>
  <c r="N37" i="1" s="1"/>
  <c r="L35" i="1"/>
  <c r="M35" i="1" s="1"/>
  <c r="N35" i="1" s="1"/>
  <c r="L33" i="1"/>
  <c r="M33" i="1" s="1"/>
  <c r="N33" i="1" s="1"/>
  <c r="L31" i="1"/>
  <c r="M31" i="1" s="1"/>
  <c r="N31" i="1" s="1"/>
  <c r="L29" i="1"/>
  <c r="M29" i="1" s="1"/>
  <c r="N29" i="1" s="1"/>
  <c r="L27" i="1"/>
  <c r="M27" i="1" s="1"/>
  <c r="N27" i="1" s="1"/>
  <c r="L25" i="1"/>
  <c r="M25" i="1" s="1"/>
  <c r="N25" i="1" s="1"/>
  <c r="L23" i="1"/>
  <c r="M23" i="1" s="1"/>
  <c r="N23" i="1" s="1"/>
  <c r="L21" i="1"/>
  <c r="M21" i="1" s="1"/>
  <c r="N21" i="1" s="1"/>
  <c r="L19" i="1"/>
  <c r="M19" i="1" s="1"/>
  <c r="N19" i="1" s="1"/>
  <c r="L17" i="1"/>
  <c r="M17" i="1" s="1"/>
  <c r="N17" i="1" s="1"/>
  <c r="L15" i="1"/>
  <c r="M15" i="1" s="1"/>
  <c r="N15" i="1" s="1"/>
  <c r="L13" i="1"/>
  <c r="M13" i="1" s="1"/>
  <c r="N13" i="1" s="1"/>
  <c r="L11" i="1"/>
  <c r="M11" i="1" s="1"/>
  <c r="N11" i="1" s="1"/>
  <c r="L9" i="1"/>
  <c r="M9" i="1" s="1"/>
  <c r="N9" i="1" s="1"/>
</calcChain>
</file>

<file path=xl/sharedStrings.xml><?xml version="1.0" encoding="utf-8"?>
<sst xmlns="http://schemas.openxmlformats.org/spreadsheetml/2006/main" count="111" uniqueCount="110">
  <si>
    <t>Продажа (278 от 23.11.2015)</t>
  </si>
  <si>
    <t>Продажа (297 от 04.12.2015)</t>
  </si>
  <si>
    <t>Продажа (299 от 08.12.2015)</t>
  </si>
  <si>
    <t>Продажа (306 от 17.12.2015)</t>
  </si>
  <si>
    <t>Продажа (308 от 18.12.2015)</t>
  </si>
  <si>
    <t>Продажа (311 от 21.12.2015)</t>
  </si>
  <si>
    <t>Продажа (312 от 21.12.2015)</t>
  </si>
  <si>
    <t>Оплата (2 от 12.01.2016)</t>
  </si>
  <si>
    <t>Оплата (1 от 12.01.2016)</t>
  </si>
  <si>
    <t>Оплата (6 от 25.01.2016)</t>
  </si>
  <si>
    <t>Продажа (21 от 29.01.2016)</t>
  </si>
  <si>
    <t>Продажа (22 от 29.01.2016)</t>
  </si>
  <si>
    <t>Оплата (7 от 02.02.2016)</t>
  </si>
  <si>
    <t>Оплата (8 от 03.02.2016)</t>
  </si>
  <si>
    <t>Продажа (27 от 05.02.2016)</t>
  </si>
  <si>
    <t>Оплата (9 от 08.02.2016)</t>
  </si>
  <si>
    <t>Оплата (12 от 09.02.2016)</t>
  </si>
  <si>
    <t>Оплата (11 от 09.02.2016)</t>
  </si>
  <si>
    <t>Оплата (10 от 09.02.2016)</t>
  </si>
  <si>
    <t>Продажа (30 от 09.02.2016)</t>
  </si>
  <si>
    <t>Оплата (13 от 11.02.2016)</t>
  </si>
  <si>
    <t>Оплата (14 от 19.02.2016)</t>
  </si>
  <si>
    <t>Оплата (15 от 19.02.2016)</t>
  </si>
  <si>
    <t>Продажа (43 от 20.02.2016)</t>
  </si>
  <si>
    <t>Оплата (16 от 24.02.2016)</t>
  </si>
  <si>
    <t>Оплата (17 от 26.02.2016)</t>
  </si>
  <si>
    <t>Оплата (19 от 26.02.2016)</t>
  </si>
  <si>
    <t>Оплата (18 от 26.02.2016)</t>
  </si>
  <si>
    <t>Оплата (20 от 01.03.2016)</t>
  </si>
  <si>
    <t>Продажа (48 от 01.03.2016)</t>
  </si>
  <si>
    <t>Продажа (78 от 01.04.2016)</t>
  </si>
  <si>
    <t>Продажа (81 от 01.04.2016)</t>
  </si>
  <si>
    <t>Оплата (30 от 12.04.2016)</t>
  </si>
  <si>
    <t>Продажа (108 от 15.04.2016)</t>
  </si>
  <si>
    <t>Оплата (31 от 20.04.2016)</t>
  </si>
  <si>
    <t>Продажа (113 от 20.04.2016)</t>
  </si>
  <si>
    <t>Продажа (116 от 22.04.2016)</t>
  </si>
  <si>
    <t>Оплата (40 от 26.04.2016)</t>
  </si>
  <si>
    <t>Продажа (120 от 28.04.2016)</t>
  </si>
  <si>
    <t>Продажа (132 от 13.05.2016)</t>
  </si>
  <si>
    <t>Продажа (133 от 17.05.2016)</t>
  </si>
  <si>
    <t>Оплата (49 от 20.05.2016)</t>
  </si>
  <si>
    <t>Оплата (50 от 26.05.2016)</t>
  </si>
  <si>
    <t>Оплата (52 от 31.05.2016)</t>
  </si>
  <si>
    <t>Оплата (53 от 07.06.2016)</t>
  </si>
  <si>
    <t>Оплата (54 от 07.06.2016)</t>
  </si>
  <si>
    <t>Продажа (156 от 10.06.2016)</t>
  </si>
  <si>
    <t>Продажа (157 от 10.06.2016)</t>
  </si>
  <si>
    <t>Оплата (62 от 16.06.2016)</t>
  </si>
  <si>
    <t>Оплата (64 от 21.06.2016)</t>
  </si>
  <si>
    <t>Продажа (168 от 23.06.2016)</t>
  </si>
  <si>
    <t>Оплата (65 от 29.06.2016)</t>
  </si>
  <si>
    <t>Продажа (173 от 29.06.2016)</t>
  </si>
  <si>
    <t>Оплата (67 от 13.07.2016)</t>
  </si>
  <si>
    <t>Оплата (68 от 19.07.2016)</t>
  </si>
  <si>
    <t>Продажа (193 от 21.07.2016)</t>
  </si>
  <si>
    <t>Оплата (77 от 26.07.2016)</t>
  </si>
  <si>
    <t>Оплата (81 от 27.07.2016)</t>
  </si>
  <si>
    <t>Оплата (84 от 29.07.2016)</t>
  </si>
  <si>
    <t>Продажа (205 от 01.08.2016)</t>
  </si>
  <si>
    <t>Оплата (86 от 03.08.2016)</t>
  </si>
  <si>
    <t>Оплата (94 от 18.08.2016)</t>
  </si>
  <si>
    <t>Оплата (93 от 18.08.2016)</t>
  </si>
  <si>
    <t>Продажа (232 от 23.08.2016)</t>
  </si>
  <si>
    <t>Оплата (95 от 24.08.2016)</t>
  </si>
  <si>
    <t>Оплата (96 от 25.08.2016)</t>
  </si>
  <si>
    <t>Оплата (97 от 05.09.2016)</t>
  </si>
  <si>
    <t>Оплата (98 от 08.09.2016)</t>
  </si>
  <si>
    <t>Продажа (249 от 09.09.2016)</t>
  </si>
  <si>
    <t>Оплата (101 от 13.09.2016)</t>
  </si>
  <si>
    <t>Оплата (103 от 14.09.2016)</t>
  </si>
  <si>
    <t>Оплата (112 от 22.09.2016)</t>
  </si>
  <si>
    <t>Продажа (287 от 07.10.2016)</t>
  </si>
  <si>
    <t>Оплата (114 от 14.10.2016)</t>
  </si>
  <si>
    <t>Оплата (121 от 17.10.2016)</t>
  </si>
  <si>
    <t>Продажа (304 от 28.10.2016)</t>
  </si>
  <si>
    <t>Оплата (130 от 02.11.2016)</t>
  </si>
  <si>
    <t>Оплата (131 от 02.11.2016)</t>
  </si>
  <si>
    <t>Оплата (132 от 07.11.2016)</t>
  </si>
  <si>
    <t>Оплата (133 от 10.11.2016)</t>
  </si>
  <si>
    <t>Оплата (142 от 25.11.2016)</t>
  </si>
  <si>
    <t>Продажа (336 от 25.11.2016)</t>
  </si>
  <si>
    <t>Оплата (146 от 28.11.2016)</t>
  </si>
  <si>
    <t>Оплата (149 от 01.12.2016)</t>
  </si>
  <si>
    <t>Оплата (151 от 02.12.2016)</t>
  </si>
  <si>
    <t>Оплата (153 от 06.12.2016)</t>
  </si>
  <si>
    <t>Оплата (154 от 08.12.2016)</t>
  </si>
  <si>
    <t>Продажа (350 от 12.12.2016)</t>
  </si>
  <si>
    <t>Оплата (161 от 16.12.2016)</t>
  </si>
  <si>
    <t>Продажа (359 от 21.12.2016)</t>
  </si>
  <si>
    <t>Оплата (1 от 12.01.2017)</t>
  </si>
  <si>
    <t>Оплата (9 от 19.01.2017)</t>
  </si>
  <si>
    <t>Оплата (11 от 23.01.2017)</t>
  </si>
  <si>
    <t>Оплата (14 от 25.01.2017)</t>
  </si>
  <si>
    <t>Продажа (18 от 25.01.2017)</t>
  </si>
  <si>
    <t>Оплата (19 от 02.02.2017)</t>
  </si>
  <si>
    <t>Продажа (26 от 03.02.2017)</t>
  </si>
  <si>
    <t>Продажа (29 от 03.02.2017)</t>
  </si>
  <si>
    <t>Оплата (28 от 22.02.2017)</t>
  </si>
  <si>
    <t>Оплата (33 от 13.03.2017)</t>
  </si>
  <si>
    <t>оплаты</t>
  </si>
  <si>
    <t>продажи</t>
  </si>
  <si>
    <t>накопительно</t>
  </si>
  <si>
    <t>погашена</t>
  </si>
  <si>
    <t>строка</t>
  </si>
  <si>
    <t>разница</t>
  </si>
  <si>
    <t>дней -45</t>
  </si>
  <si>
    <t>сумм</t>
  </si>
  <si>
    <t>типа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</si>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</sst>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0" fontId="0" fillId="2" borderId="0" xfId="0" applyFill="1"/>
    <xf numFmtId="0" fontId="0" fillId="0" borderId="0" xfId="0" applyFill="1" applyBorder="1"/>
    <xf numFmtId="0" fontId="0" fillId="0" borderId="1" xfId="0" applyFill="1" applyBorder="1" applyAlignment="1"/>
    <xf numFmtId="0" fontId="0" fillId="0" borderId="0" xfId="0" applyFill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05"/>
  <sheetViews>
    <sheetView tabSelected="1" workbookViewId="0">
      <selection activeCell="L6" sqref="L6"/>
    </sheetView>
  </sheetViews>
  <sheetFormatPr defaultRowHeight="15" x14ac:dyDescent="0.25"/>
  <cols>
    <col min="3" max="3" width="10.140625" bestFit="1" customWidth="1"/>
    <col min="4" max="4" width="26.5703125" bestFit="1" customWidth="1"/>
    <col min="6" max="6" width="11.42578125" bestFit="1" customWidth="1"/>
    <col min="8" max="8" width="11.42578125" bestFit="1" customWidth="1"/>
    <col min="9" max="10" width="12.42578125" customWidth="1"/>
    <col min="11" max="11" width="10.140625" bestFit="1" customWidth="1"/>
    <col min="13" max="14" width="12.42578125" customWidth="1"/>
  </cols>
  <sheetData>
    <row r="3" spans="3:14" x14ac:dyDescent="0.25">
      <c r="I3" s="7" t="s">
        <v>102</v>
      </c>
      <c r="J3" s="7"/>
      <c r="K3" s="8" t="s">
        <v>103</v>
      </c>
      <c r="L3" s="8" t="s">
        <v>105</v>
      </c>
      <c r="M3" s="8" t="s">
        <v>105</v>
      </c>
      <c r="N3" s="6" t="s">
        <v>108</v>
      </c>
    </row>
    <row r="4" spans="3:14" x14ac:dyDescent="0.25">
      <c r="I4" s="9" t="s">
        <v>101</v>
      </c>
      <c r="J4" s="9" t="s">
        <v>100</v>
      </c>
      <c r="K4" s="8" t="s">
        <v>104</v>
      </c>
      <c r="L4" s="8" t="s">
        <v>106</v>
      </c>
      <c r="M4" s="8" t="s">
        <v>107</v>
      </c>
      <c r="N4" s="8" t="s">
        <v>109</v>
      </c>
    </row>
    <row r="5" spans="3:14" x14ac:dyDescent="0.25">
      <c r="J5" s="5"/>
    </row>
    <row r="6" spans="3:14" x14ac:dyDescent="0.25">
      <c r="C6" s="1">
        <v>42331</v>
      </c>
      <c r="D6" t="s">
        <v>0</v>
      </c>
      <c r="F6" s="2">
        <v>1037836.8</v>
      </c>
      <c r="I6" s="3">
        <f>SUM(F$6:F6)</f>
        <v>1037836.8</v>
      </c>
      <c r="J6" s="3">
        <f>SUM(H$6:H6)</f>
        <v>0</v>
      </c>
      <c r="K6" s="4">
        <f>SUMPRODUCT(MAX((J6&gt;=I$6:I$105)*ROW(I$6:I$105)))</f>
        <v>0</v>
      </c>
      <c r="L6" s="4">
        <f>MAX(IF(AND(K6,K6&lt;&gt;K4),C6-INDEX(C:C,K6)-45,0),0)</f>
        <v>0</v>
      </c>
      <c r="M6" s="3">
        <f>IF(L6,INDEX(I:I,K6)-J5,0)</f>
        <v>0</v>
      </c>
      <c r="N6" s="3">
        <f>M6*L6*0.0002</f>
        <v>0</v>
      </c>
    </row>
    <row r="7" spans="3:14" x14ac:dyDescent="0.25">
      <c r="C7" s="1">
        <v>42342</v>
      </c>
      <c r="D7" t="s">
        <v>1</v>
      </c>
      <c r="F7" s="2">
        <v>1037836.8</v>
      </c>
      <c r="I7" s="3">
        <f>SUM(F$6:F7)</f>
        <v>2075673.6000000001</v>
      </c>
      <c r="J7" s="3">
        <f>SUM(H$6:H7)</f>
        <v>0</v>
      </c>
      <c r="K7" s="4">
        <f t="shared" ref="K7:K70" si="0">SUMPRODUCT(MAX((J7&gt;=I$6:I$105)*ROW(I$6:I$105)))</f>
        <v>0</v>
      </c>
      <c r="L7" s="4">
        <f t="shared" ref="L7:L70" si="1">MAX(IF(AND(K7,K7&lt;&gt;K6),C7-INDEX(C:C,K7)-45,0),0)</f>
        <v>0</v>
      </c>
      <c r="M7" s="3">
        <f t="shared" ref="M7:M70" si="2">IF(L7,INDEX(I:I,K7)-J6,0)</f>
        <v>0</v>
      </c>
      <c r="N7" s="3">
        <f t="shared" ref="N7:N70" si="3">M7*L7*0.0002</f>
        <v>0</v>
      </c>
    </row>
    <row r="8" spans="3:14" x14ac:dyDescent="0.25">
      <c r="C8" s="1">
        <v>42346</v>
      </c>
      <c r="D8" t="s">
        <v>2</v>
      </c>
      <c r="F8" s="2">
        <v>1037836.8</v>
      </c>
      <c r="I8" s="3">
        <f>SUM(F$6:F8)</f>
        <v>3113510.4000000004</v>
      </c>
      <c r="J8" s="3">
        <f>SUM(H$6:H8)</f>
        <v>0</v>
      </c>
      <c r="K8" s="4">
        <f t="shared" si="0"/>
        <v>0</v>
      </c>
      <c r="L8" s="4">
        <f t="shared" si="1"/>
        <v>0</v>
      </c>
      <c r="M8" s="3">
        <f t="shared" si="2"/>
        <v>0</v>
      </c>
      <c r="N8" s="3">
        <f t="shared" si="3"/>
        <v>0</v>
      </c>
    </row>
    <row r="9" spans="3:14" x14ac:dyDescent="0.25">
      <c r="C9" s="1">
        <v>42355</v>
      </c>
      <c r="D9" t="s">
        <v>3</v>
      </c>
      <c r="F9" s="2">
        <v>1059609.6000000001</v>
      </c>
      <c r="I9" s="3">
        <f>SUM(F$6:F9)</f>
        <v>4173120.0000000005</v>
      </c>
      <c r="J9" s="3">
        <f>SUM(H$6:H9)</f>
        <v>0</v>
      </c>
      <c r="K9" s="4">
        <f t="shared" si="0"/>
        <v>0</v>
      </c>
      <c r="L9" s="4">
        <f t="shared" si="1"/>
        <v>0</v>
      </c>
      <c r="M9" s="3">
        <f t="shared" si="2"/>
        <v>0</v>
      </c>
      <c r="N9" s="3">
        <f t="shared" si="3"/>
        <v>0</v>
      </c>
    </row>
    <row r="10" spans="3:14" x14ac:dyDescent="0.25">
      <c r="C10" s="1">
        <v>42356</v>
      </c>
      <c r="D10" t="s">
        <v>4</v>
      </c>
      <c r="F10" s="2">
        <v>1059609.6000000001</v>
      </c>
      <c r="I10" s="3">
        <f>SUM(F$6:F10)</f>
        <v>5232729.6000000006</v>
      </c>
      <c r="J10" s="3">
        <f>SUM(H$6:H10)</f>
        <v>0</v>
      </c>
      <c r="K10" s="4">
        <f t="shared" si="0"/>
        <v>0</v>
      </c>
      <c r="L10" s="4">
        <f t="shared" si="1"/>
        <v>0</v>
      </c>
      <c r="M10" s="3">
        <f t="shared" si="2"/>
        <v>0</v>
      </c>
      <c r="N10" s="3">
        <f t="shared" si="3"/>
        <v>0</v>
      </c>
    </row>
    <row r="11" spans="3:14" x14ac:dyDescent="0.25">
      <c r="C11" s="1">
        <v>42359</v>
      </c>
      <c r="D11" t="s">
        <v>5</v>
      </c>
      <c r="F11" s="2">
        <v>1059609.6000000001</v>
      </c>
      <c r="I11" s="3">
        <f>SUM(F$6:F11)</f>
        <v>6292339.2000000011</v>
      </c>
      <c r="J11" s="3">
        <f>SUM(H$6:H11)</f>
        <v>0</v>
      </c>
      <c r="K11" s="4">
        <f t="shared" si="0"/>
        <v>0</v>
      </c>
      <c r="L11" s="4">
        <f t="shared" si="1"/>
        <v>0</v>
      </c>
      <c r="M11" s="3">
        <f t="shared" si="2"/>
        <v>0</v>
      </c>
      <c r="N11" s="3">
        <f t="shared" si="3"/>
        <v>0</v>
      </c>
    </row>
    <row r="12" spans="3:14" x14ac:dyDescent="0.25">
      <c r="C12" s="1">
        <v>42359</v>
      </c>
      <c r="D12" t="s">
        <v>6</v>
      </c>
      <c r="F12" s="2">
        <v>1059609.6000000001</v>
      </c>
      <c r="I12" s="3">
        <f>SUM(F$6:F12)</f>
        <v>7351948.8000000007</v>
      </c>
      <c r="J12" s="3">
        <f>SUM(H$6:H12)</f>
        <v>0</v>
      </c>
      <c r="K12" s="4">
        <f t="shared" si="0"/>
        <v>0</v>
      </c>
      <c r="L12" s="4">
        <f t="shared" si="1"/>
        <v>0</v>
      </c>
      <c r="M12" s="3">
        <f t="shared" si="2"/>
        <v>0</v>
      </c>
      <c r="N12" s="3">
        <f t="shared" si="3"/>
        <v>0</v>
      </c>
    </row>
    <row r="13" spans="3:14" x14ac:dyDescent="0.25">
      <c r="C13" s="1">
        <v>42381</v>
      </c>
      <c r="D13" t="s">
        <v>7</v>
      </c>
      <c r="H13" s="2">
        <v>150164</v>
      </c>
      <c r="I13" s="3">
        <f>SUM(F$6:F13)</f>
        <v>7351948.8000000007</v>
      </c>
      <c r="J13" s="3">
        <f>SUM(H$6:H13)</f>
        <v>150164</v>
      </c>
      <c r="K13" s="4">
        <f t="shared" si="0"/>
        <v>0</v>
      </c>
      <c r="L13" s="4">
        <f t="shared" si="1"/>
        <v>0</v>
      </c>
      <c r="M13" s="3">
        <f t="shared" si="2"/>
        <v>0</v>
      </c>
      <c r="N13" s="3">
        <f t="shared" si="3"/>
        <v>0</v>
      </c>
    </row>
    <row r="14" spans="3:14" x14ac:dyDescent="0.25">
      <c r="C14" s="1">
        <v>42381</v>
      </c>
      <c r="D14" t="s">
        <v>8</v>
      </c>
      <c r="H14" s="2">
        <v>1037836</v>
      </c>
      <c r="I14" s="3">
        <f>SUM(F$6:F14)</f>
        <v>7351948.8000000007</v>
      </c>
      <c r="J14" s="3">
        <f>SUM(H$6:H14)</f>
        <v>1188000</v>
      </c>
      <c r="K14" s="4">
        <f t="shared" si="0"/>
        <v>6</v>
      </c>
      <c r="L14" s="4">
        <f t="shared" si="1"/>
        <v>5</v>
      </c>
      <c r="M14" s="3">
        <f t="shared" si="2"/>
        <v>887672.8</v>
      </c>
      <c r="N14" s="3">
        <f t="shared" si="3"/>
        <v>887.67280000000005</v>
      </c>
    </row>
    <row r="15" spans="3:14" x14ac:dyDescent="0.25">
      <c r="C15" s="1">
        <v>42394</v>
      </c>
      <c r="D15" t="s">
        <v>9</v>
      </c>
      <c r="H15" s="2">
        <v>112000</v>
      </c>
      <c r="I15" s="3">
        <f>SUM(F$6:F15)</f>
        <v>7351948.8000000007</v>
      </c>
      <c r="J15" s="3">
        <f>SUM(H$6:H15)</f>
        <v>1300000</v>
      </c>
      <c r="K15" s="4">
        <f t="shared" si="0"/>
        <v>6</v>
      </c>
      <c r="L15" s="4">
        <f t="shared" si="1"/>
        <v>0</v>
      </c>
      <c r="M15" s="3">
        <f t="shared" si="2"/>
        <v>0</v>
      </c>
      <c r="N15" s="3">
        <f t="shared" si="3"/>
        <v>0</v>
      </c>
    </row>
    <row r="16" spans="3:14" x14ac:dyDescent="0.25">
      <c r="C16" s="1">
        <v>42398</v>
      </c>
      <c r="D16" t="s">
        <v>10</v>
      </c>
      <c r="F16" s="2">
        <v>1059609.6000000001</v>
      </c>
      <c r="I16" s="3">
        <f>SUM(F$6:F16)</f>
        <v>8411558.4000000004</v>
      </c>
      <c r="J16" s="3">
        <f>SUM(H$6:H16)</f>
        <v>1300000</v>
      </c>
      <c r="K16" s="4">
        <f t="shared" si="0"/>
        <v>6</v>
      </c>
      <c r="L16" s="4">
        <f t="shared" si="1"/>
        <v>0</v>
      </c>
      <c r="M16" s="3">
        <f t="shared" si="2"/>
        <v>0</v>
      </c>
      <c r="N16" s="3">
        <f t="shared" si="3"/>
        <v>0</v>
      </c>
    </row>
    <row r="17" spans="3:14" x14ac:dyDescent="0.25">
      <c r="C17" s="1">
        <v>42398</v>
      </c>
      <c r="D17" t="s">
        <v>11</v>
      </c>
      <c r="F17" s="2">
        <v>1059609.6000000001</v>
      </c>
      <c r="I17" s="3">
        <f>SUM(F$6:F17)</f>
        <v>9471168</v>
      </c>
      <c r="J17" s="3">
        <f>SUM(H$6:H17)</f>
        <v>1300000</v>
      </c>
      <c r="K17" s="4">
        <f t="shared" si="0"/>
        <v>6</v>
      </c>
      <c r="L17" s="4">
        <f t="shared" si="1"/>
        <v>0</v>
      </c>
      <c r="M17" s="3">
        <f t="shared" si="2"/>
        <v>0</v>
      </c>
      <c r="N17" s="3">
        <f t="shared" si="3"/>
        <v>0</v>
      </c>
    </row>
    <row r="18" spans="3:14" x14ac:dyDescent="0.25">
      <c r="C18" s="1">
        <v>42402</v>
      </c>
      <c r="D18" t="s">
        <v>12</v>
      </c>
      <c r="H18" s="2">
        <v>630000</v>
      </c>
      <c r="I18" s="3">
        <f>SUM(F$6:F18)</f>
        <v>9471168</v>
      </c>
      <c r="J18" s="3">
        <f>SUM(H$6:H18)</f>
        <v>1930000</v>
      </c>
      <c r="K18" s="4">
        <f t="shared" si="0"/>
        <v>6</v>
      </c>
      <c r="L18" s="4">
        <f t="shared" si="1"/>
        <v>0</v>
      </c>
      <c r="M18" s="3">
        <f t="shared" si="2"/>
        <v>0</v>
      </c>
      <c r="N18" s="3">
        <f t="shared" si="3"/>
        <v>0</v>
      </c>
    </row>
    <row r="19" spans="3:14" x14ac:dyDescent="0.25">
      <c r="C19" s="1">
        <v>42403</v>
      </c>
      <c r="D19" t="s">
        <v>13</v>
      </c>
      <c r="H19" s="2">
        <v>700000</v>
      </c>
      <c r="I19" s="3">
        <f>SUM(F$6:F19)</f>
        <v>9471168</v>
      </c>
      <c r="J19" s="3">
        <f>SUM(H$6:H19)</f>
        <v>2630000</v>
      </c>
      <c r="K19" s="4">
        <f t="shared" si="0"/>
        <v>7</v>
      </c>
      <c r="L19" s="4">
        <f t="shared" si="1"/>
        <v>16</v>
      </c>
      <c r="M19" s="3">
        <f t="shared" si="2"/>
        <v>145673.60000000009</v>
      </c>
      <c r="N19" s="3">
        <f t="shared" si="3"/>
        <v>466.15552000000031</v>
      </c>
    </row>
    <row r="20" spans="3:14" x14ac:dyDescent="0.25">
      <c r="C20" s="1">
        <v>42405</v>
      </c>
      <c r="D20" t="s">
        <v>14</v>
      </c>
      <c r="F20" s="2">
        <v>529804.80000000005</v>
      </c>
      <c r="I20" s="3">
        <f>SUM(F$6:F20)</f>
        <v>10000972.800000001</v>
      </c>
      <c r="J20" s="3">
        <f>SUM(H$6:H20)</f>
        <v>2630000</v>
      </c>
      <c r="K20" s="4">
        <f t="shared" si="0"/>
        <v>7</v>
      </c>
      <c r="L20" s="4">
        <f t="shared" si="1"/>
        <v>0</v>
      </c>
      <c r="M20" s="3">
        <f t="shared" si="2"/>
        <v>0</v>
      </c>
      <c r="N20" s="3">
        <f t="shared" si="3"/>
        <v>0</v>
      </c>
    </row>
    <row r="21" spans="3:14" x14ac:dyDescent="0.25">
      <c r="C21" s="1">
        <v>42408</v>
      </c>
      <c r="D21" t="s">
        <v>15</v>
      </c>
      <c r="H21" s="2">
        <v>700000</v>
      </c>
      <c r="I21" s="3">
        <f>SUM(F$6:F21)</f>
        <v>10000972.800000001</v>
      </c>
      <c r="J21" s="3">
        <f>SUM(H$6:H21)</f>
        <v>3330000</v>
      </c>
      <c r="K21" s="4">
        <f t="shared" si="0"/>
        <v>8</v>
      </c>
      <c r="L21" s="4">
        <f t="shared" si="1"/>
        <v>17</v>
      </c>
      <c r="M21" s="3">
        <f t="shared" si="2"/>
        <v>483510.40000000037</v>
      </c>
      <c r="N21" s="3">
        <f t="shared" si="3"/>
        <v>1643.9353600000013</v>
      </c>
    </row>
    <row r="22" spans="3:14" x14ac:dyDescent="0.25">
      <c r="C22" s="1">
        <v>42409</v>
      </c>
      <c r="D22" t="s">
        <v>16</v>
      </c>
      <c r="H22" s="2">
        <v>6880.6</v>
      </c>
      <c r="I22" s="3">
        <f>SUM(F$6:F22)</f>
        <v>10000972.800000001</v>
      </c>
      <c r="J22" s="3">
        <f>SUM(H$6:H22)</f>
        <v>3336880.6</v>
      </c>
      <c r="K22" s="4">
        <f t="shared" si="0"/>
        <v>8</v>
      </c>
      <c r="L22" s="4">
        <f t="shared" si="1"/>
        <v>0</v>
      </c>
      <c r="M22" s="3">
        <f t="shared" si="2"/>
        <v>0</v>
      </c>
      <c r="N22" s="3">
        <f t="shared" si="3"/>
        <v>0</v>
      </c>
    </row>
    <row r="23" spans="3:14" x14ac:dyDescent="0.25">
      <c r="C23" s="1">
        <v>42409</v>
      </c>
      <c r="D23" t="s">
        <v>17</v>
      </c>
      <c r="H23" s="2">
        <v>359609.59999999998</v>
      </c>
      <c r="I23" s="3">
        <f>SUM(F$6:F23)</f>
        <v>10000972.800000001</v>
      </c>
      <c r="J23" s="3">
        <f>SUM(H$6:H23)</f>
        <v>3696490.2</v>
      </c>
      <c r="K23" s="4">
        <f t="shared" si="0"/>
        <v>8</v>
      </c>
      <c r="L23" s="4">
        <f t="shared" si="1"/>
        <v>0</v>
      </c>
      <c r="M23" s="3">
        <f t="shared" si="2"/>
        <v>0</v>
      </c>
      <c r="N23" s="3">
        <f t="shared" si="3"/>
        <v>0</v>
      </c>
    </row>
    <row r="24" spans="3:14" x14ac:dyDescent="0.25">
      <c r="C24" s="1">
        <v>42409</v>
      </c>
      <c r="D24" t="s">
        <v>18</v>
      </c>
      <c r="H24" s="2">
        <v>483510.4</v>
      </c>
      <c r="I24" s="3">
        <f>SUM(F$6:F24)</f>
        <v>10000972.800000001</v>
      </c>
      <c r="J24" s="3">
        <f>SUM(H$6:H24)</f>
        <v>4180000.6</v>
      </c>
      <c r="K24" s="4">
        <f t="shared" si="0"/>
        <v>9</v>
      </c>
      <c r="L24" s="4">
        <f t="shared" si="1"/>
        <v>9</v>
      </c>
      <c r="M24" s="3">
        <f t="shared" si="2"/>
        <v>476629.80000000028</v>
      </c>
      <c r="N24" s="3">
        <f t="shared" si="3"/>
        <v>857.93364000000065</v>
      </c>
    </row>
    <row r="25" spans="3:14" x14ac:dyDescent="0.25">
      <c r="C25" s="1">
        <v>42409</v>
      </c>
      <c r="D25" t="s">
        <v>19</v>
      </c>
      <c r="F25" s="2">
        <v>1059609.6000000001</v>
      </c>
      <c r="I25" s="3">
        <f>SUM(F$6:F25)</f>
        <v>11060582.4</v>
      </c>
      <c r="J25" s="3">
        <f>SUM(H$6:H25)</f>
        <v>4180000.6</v>
      </c>
      <c r="K25" s="4">
        <f t="shared" si="0"/>
        <v>9</v>
      </c>
      <c r="L25" s="4">
        <f t="shared" si="1"/>
        <v>0</v>
      </c>
      <c r="M25" s="3">
        <f t="shared" si="2"/>
        <v>0</v>
      </c>
      <c r="N25" s="3">
        <f t="shared" si="3"/>
        <v>0</v>
      </c>
    </row>
    <row r="26" spans="3:14" x14ac:dyDescent="0.25">
      <c r="C26" s="1">
        <v>42411</v>
      </c>
      <c r="D26" t="s">
        <v>20</v>
      </c>
      <c r="H26" s="2">
        <v>1000000</v>
      </c>
      <c r="I26" s="3">
        <f>SUM(F$6:F26)</f>
        <v>11060582.4</v>
      </c>
      <c r="J26" s="3">
        <f>SUM(H$6:H26)</f>
        <v>5180000.5999999996</v>
      </c>
      <c r="K26" s="4">
        <f t="shared" si="0"/>
        <v>9</v>
      </c>
      <c r="L26" s="4">
        <f t="shared" si="1"/>
        <v>0</v>
      </c>
      <c r="M26" s="3">
        <f t="shared" si="2"/>
        <v>0</v>
      </c>
      <c r="N26" s="3">
        <f t="shared" si="3"/>
        <v>0</v>
      </c>
    </row>
    <row r="27" spans="3:14" x14ac:dyDescent="0.25">
      <c r="C27" s="1">
        <v>42419</v>
      </c>
      <c r="D27" t="s">
        <v>21</v>
      </c>
      <c r="H27" s="2">
        <v>52729</v>
      </c>
      <c r="I27" s="3">
        <f>SUM(F$6:F27)</f>
        <v>11060582.4</v>
      </c>
      <c r="J27" s="3">
        <f>SUM(H$6:H27)</f>
        <v>5232729.5999999996</v>
      </c>
      <c r="K27" s="4">
        <f t="shared" si="0"/>
        <v>10</v>
      </c>
      <c r="L27" s="4">
        <f t="shared" si="1"/>
        <v>18</v>
      </c>
      <c r="M27" s="3">
        <f t="shared" si="2"/>
        <v>52729.000000000931</v>
      </c>
      <c r="N27" s="3">
        <f t="shared" si="3"/>
        <v>189.82440000000335</v>
      </c>
    </row>
    <row r="28" spans="3:14" x14ac:dyDescent="0.25">
      <c r="C28" s="1">
        <v>42419</v>
      </c>
      <c r="D28" t="s">
        <v>22</v>
      </c>
      <c r="H28" s="2">
        <v>2119219.2000000002</v>
      </c>
      <c r="I28" s="3">
        <f>SUM(F$6:F28)</f>
        <v>11060582.4</v>
      </c>
      <c r="J28" s="3">
        <f>SUM(H$6:H28)</f>
        <v>7351948.7999999998</v>
      </c>
      <c r="K28" s="4">
        <f t="shared" si="0"/>
        <v>15</v>
      </c>
      <c r="L28" s="4">
        <f t="shared" si="1"/>
        <v>0</v>
      </c>
      <c r="M28" s="3">
        <f t="shared" si="2"/>
        <v>0</v>
      </c>
      <c r="N28" s="3">
        <f t="shared" si="3"/>
        <v>0</v>
      </c>
    </row>
    <row r="29" spans="3:14" x14ac:dyDescent="0.25">
      <c r="C29" s="1">
        <v>42420</v>
      </c>
      <c r="D29" t="s">
        <v>23</v>
      </c>
      <c r="F29" s="2">
        <v>1059609.6000000001</v>
      </c>
      <c r="I29" s="3">
        <f>SUM(F$6:F29)</f>
        <v>12120192</v>
      </c>
      <c r="J29" s="3">
        <f>SUM(H$6:H29)</f>
        <v>7351948.7999999998</v>
      </c>
      <c r="K29" s="4">
        <f t="shared" si="0"/>
        <v>15</v>
      </c>
      <c r="L29" s="4">
        <f t="shared" si="1"/>
        <v>0</v>
      </c>
      <c r="M29" s="3">
        <f t="shared" si="2"/>
        <v>0</v>
      </c>
      <c r="N29" s="3">
        <f t="shared" si="3"/>
        <v>0</v>
      </c>
    </row>
    <row r="30" spans="3:14" x14ac:dyDescent="0.25">
      <c r="C30" s="1">
        <v>42424</v>
      </c>
      <c r="D30" t="s">
        <v>24</v>
      </c>
      <c r="H30" s="2">
        <v>893609.6</v>
      </c>
      <c r="I30" s="3">
        <f>SUM(F$6:F30)</f>
        <v>12120192</v>
      </c>
      <c r="J30" s="3">
        <f>SUM(H$6:H30)</f>
        <v>8245558.3999999994</v>
      </c>
      <c r="K30" s="4">
        <f t="shared" si="0"/>
        <v>15</v>
      </c>
      <c r="L30" s="4">
        <f t="shared" si="1"/>
        <v>0</v>
      </c>
      <c r="M30" s="3">
        <f t="shared" si="2"/>
        <v>0</v>
      </c>
      <c r="N30" s="3">
        <f t="shared" si="3"/>
        <v>0</v>
      </c>
    </row>
    <row r="31" spans="3:14" x14ac:dyDescent="0.25">
      <c r="C31" s="1">
        <v>42426</v>
      </c>
      <c r="D31" t="s">
        <v>25</v>
      </c>
      <c r="H31" s="2">
        <v>166000</v>
      </c>
      <c r="I31" s="3">
        <f>SUM(F$6:F31)</f>
        <v>12120192</v>
      </c>
      <c r="J31" s="3">
        <f>SUM(H$6:H31)</f>
        <v>8411558.3999999985</v>
      </c>
      <c r="K31" s="4">
        <f t="shared" si="0"/>
        <v>16</v>
      </c>
      <c r="L31" s="4">
        <f t="shared" si="1"/>
        <v>0</v>
      </c>
      <c r="M31" s="3">
        <f t="shared" si="2"/>
        <v>0</v>
      </c>
      <c r="N31" s="3">
        <f t="shared" si="3"/>
        <v>0</v>
      </c>
    </row>
    <row r="32" spans="3:14" x14ac:dyDescent="0.25">
      <c r="C32" s="1">
        <v>42426</v>
      </c>
      <c r="D32" t="s">
        <v>26</v>
      </c>
      <c r="H32" s="2">
        <v>273609.59999999998</v>
      </c>
      <c r="I32" s="3">
        <f>SUM(F$6:F32)</f>
        <v>12120192</v>
      </c>
      <c r="J32" s="3">
        <f>SUM(H$6:H32)</f>
        <v>8685167.9999999981</v>
      </c>
      <c r="K32" s="4">
        <f t="shared" si="0"/>
        <v>16</v>
      </c>
      <c r="L32" s="4">
        <f t="shared" si="1"/>
        <v>0</v>
      </c>
      <c r="M32" s="3">
        <f t="shared" si="2"/>
        <v>0</v>
      </c>
      <c r="N32" s="3">
        <f t="shared" si="3"/>
        <v>0</v>
      </c>
    </row>
    <row r="33" spans="3:14" x14ac:dyDescent="0.25">
      <c r="C33" s="1">
        <v>42426</v>
      </c>
      <c r="D33" t="s">
        <v>27</v>
      </c>
      <c r="H33" s="2">
        <v>1059609.6000000001</v>
      </c>
      <c r="I33" s="3">
        <f>SUM(F$6:F33)</f>
        <v>12120192</v>
      </c>
      <c r="J33" s="3">
        <f>SUM(H$6:H33)</f>
        <v>9744777.5999999978</v>
      </c>
      <c r="K33" s="4">
        <f t="shared" si="0"/>
        <v>19</v>
      </c>
      <c r="L33" s="4">
        <f t="shared" si="1"/>
        <v>0</v>
      </c>
      <c r="M33" s="3">
        <f t="shared" si="2"/>
        <v>0</v>
      </c>
      <c r="N33" s="3">
        <f t="shared" si="3"/>
        <v>0</v>
      </c>
    </row>
    <row r="34" spans="3:14" x14ac:dyDescent="0.25">
      <c r="C34" s="1">
        <v>42430</v>
      </c>
      <c r="D34" t="s">
        <v>28</v>
      </c>
      <c r="H34" s="2">
        <v>350000</v>
      </c>
      <c r="I34" s="3">
        <f>SUM(F$6:F34)</f>
        <v>12120192</v>
      </c>
      <c r="J34" s="3">
        <f>SUM(H$6:H34)</f>
        <v>10094777.599999998</v>
      </c>
      <c r="K34" s="4">
        <f t="shared" si="0"/>
        <v>24</v>
      </c>
      <c r="L34" s="4">
        <f t="shared" si="1"/>
        <v>0</v>
      </c>
      <c r="M34" s="3">
        <f t="shared" si="2"/>
        <v>0</v>
      </c>
      <c r="N34" s="3">
        <f t="shared" si="3"/>
        <v>0</v>
      </c>
    </row>
    <row r="35" spans="3:14" x14ac:dyDescent="0.25">
      <c r="C35" s="1">
        <v>42430</v>
      </c>
      <c r="D35" t="s">
        <v>29</v>
      </c>
      <c r="F35" s="2">
        <v>1059609.6000000001</v>
      </c>
      <c r="I35" s="3">
        <f>SUM(F$6:F35)</f>
        <v>13179801.6</v>
      </c>
      <c r="J35" s="3">
        <f>SUM(H$6:H35)</f>
        <v>10094777.599999998</v>
      </c>
      <c r="K35" s="4">
        <f t="shared" si="0"/>
        <v>24</v>
      </c>
      <c r="L35" s="4">
        <f t="shared" si="1"/>
        <v>0</v>
      </c>
      <c r="M35" s="3">
        <f t="shared" si="2"/>
        <v>0</v>
      </c>
      <c r="N35" s="3">
        <f t="shared" si="3"/>
        <v>0</v>
      </c>
    </row>
    <row r="36" spans="3:14" x14ac:dyDescent="0.25">
      <c r="C36" s="1">
        <v>42461</v>
      </c>
      <c r="D36" t="s">
        <v>30</v>
      </c>
      <c r="F36" s="2">
        <v>1059609.6000000001</v>
      </c>
      <c r="I36" s="3">
        <f>SUM(F$6:F36)</f>
        <v>14239411.199999999</v>
      </c>
      <c r="J36" s="3">
        <f>SUM(H$6:H36)</f>
        <v>10094777.599999998</v>
      </c>
      <c r="K36" s="4">
        <f t="shared" si="0"/>
        <v>24</v>
      </c>
      <c r="L36" s="4">
        <f t="shared" si="1"/>
        <v>0</v>
      </c>
      <c r="M36" s="3">
        <f t="shared" si="2"/>
        <v>0</v>
      </c>
      <c r="N36" s="3">
        <f t="shared" si="3"/>
        <v>0</v>
      </c>
    </row>
    <row r="37" spans="3:14" x14ac:dyDescent="0.25">
      <c r="C37" s="1">
        <v>42461</v>
      </c>
      <c r="D37" t="s">
        <v>31</v>
      </c>
      <c r="F37" s="2">
        <v>1059609.6000000001</v>
      </c>
      <c r="I37" s="3">
        <f>SUM(F$6:F37)</f>
        <v>15299020.799999999</v>
      </c>
      <c r="J37" s="3">
        <f>SUM(H$6:H37)</f>
        <v>10094777.599999998</v>
      </c>
      <c r="K37" s="4">
        <f t="shared" si="0"/>
        <v>24</v>
      </c>
      <c r="L37" s="4">
        <f t="shared" si="1"/>
        <v>0</v>
      </c>
      <c r="M37" s="3">
        <f t="shared" si="2"/>
        <v>0</v>
      </c>
      <c r="N37" s="3">
        <f t="shared" si="3"/>
        <v>0</v>
      </c>
    </row>
    <row r="38" spans="3:14" x14ac:dyDescent="0.25">
      <c r="C38" s="1">
        <v>42472</v>
      </c>
      <c r="D38" t="s">
        <v>32</v>
      </c>
      <c r="H38" s="2">
        <v>450000</v>
      </c>
      <c r="I38" s="3">
        <f>SUM(F$6:F38)</f>
        <v>15299020.799999999</v>
      </c>
      <c r="J38" s="3">
        <f>SUM(H$6:H38)</f>
        <v>10544777.599999998</v>
      </c>
      <c r="K38" s="4">
        <f t="shared" si="0"/>
        <v>24</v>
      </c>
      <c r="L38" s="4">
        <f t="shared" si="1"/>
        <v>0</v>
      </c>
      <c r="M38" s="3">
        <f t="shared" si="2"/>
        <v>0</v>
      </c>
      <c r="N38" s="3">
        <f t="shared" si="3"/>
        <v>0</v>
      </c>
    </row>
    <row r="39" spans="3:14" x14ac:dyDescent="0.25">
      <c r="C39" s="1">
        <v>42475</v>
      </c>
      <c r="D39" t="s">
        <v>33</v>
      </c>
      <c r="F39" s="2">
        <v>1110412.8</v>
      </c>
      <c r="I39" s="3">
        <f>SUM(F$6:F39)</f>
        <v>16409433.6</v>
      </c>
      <c r="J39" s="3">
        <f>SUM(H$6:H39)</f>
        <v>10544777.599999998</v>
      </c>
      <c r="K39" s="4">
        <f t="shared" si="0"/>
        <v>24</v>
      </c>
      <c r="L39" s="4">
        <f t="shared" si="1"/>
        <v>0</v>
      </c>
      <c r="M39" s="3">
        <f t="shared" si="2"/>
        <v>0</v>
      </c>
      <c r="N39" s="3">
        <f t="shared" si="3"/>
        <v>0</v>
      </c>
    </row>
    <row r="40" spans="3:14" x14ac:dyDescent="0.25">
      <c r="C40" s="1">
        <v>42480</v>
      </c>
      <c r="D40" t="s">
        <v>34</v>
      </c>
      <c r="H40" s="2">
        <v>500000</v>
      </c>
      <c r="I40" s="3">
        <f>SUM(F$6:F40)</f>
        <v>16409433.6</v>
      </c>
      <c r="J40" s="3">
        <f>SUM(H$6:H40)</f>
        <v>11044777.599999998</v>
      </c>
      <c r="K40" s="4">
        <f t="shared" si="0"/>
        <v>24</v>
      </c>
      <c r="L40" s="4">
        <f t="shared" si="1"/>
        <v>0</v>
      </c>
      <c r="M40" s="3">
        <f t="shared" si="2"/>
        <v>0</v>
      </c>
      <c r="N40" s="3">
        <f t="shared" si="3"/>
        <v>0</v>
      </c>
    </row>
    <row r="41" spans="3:14" x14ac:dyDescent="0.25">
      <c r="C41" s="1">
        <v>42480</v>
      </c>
      <c r="D41" t="s">
        <v>35</v>
      </c>
      <c r="F41" s="2">
        <v>1110412.8</v>
      </c>
      <c r="I41" s="3">
        <f>SUM(F$6:F41)</f>
        <v>17519846.399999999</v>
      </c>
      <c r="J41" s="3">
        <f>SUM(H$6:H41)</f>
        <v>11044777.599999998</v>
      </c>
      <c r="K41" s="4">
        <f t="shared" si="0"/>
        <v>24</v>
      </c>
      <c r="L41" s="4">
        <f t="shared" si="1"/>
        <v>0</v>
      </c>
      <c r="M41" s="3">
        <f t="shared" si="2"/>
        <v>0</v>
      </c>
      <c r="N41" s="3">
        <f t="shared" si="3"/>
        <v>0</v>
      </c>
    </row>
    <row r="42" spans="3:14" x14ac:dyDescent="0.25">
      <c r="C42" s="1">
        <v>42482</v>
      </c>
      <c r="D42" t="s">
        <v>36</v>
      </c>
      <c r="F42" s="2">
        <v>1110412.8</v>
      </c>
      <c r="I42" s="3">
        <f>SUM(F$6:F42)</f>
        <v>18630259.199999999</v>
      </c>
      <c r="J42" s="3">
        <f>SUM(H$6:H42)</f>
        <v>11044777.599999998</v>
      </c>
      <c r="K42" s="4">
        <f t="shared" si="0"/>
        <v>24</v>
      </c>
      <c r="L42" s="4">
        <f t="shared" si="1"/>
        <v>0</v>
      </c>
      <c r="M42" s="3">
        <f t="shared" si="2"/>
        <v>0</v>
      </c>
      <c r="N42" s="3">
        <f t="shared" si="3"/>
        <v>0</v>
      </c>
    </row>
    <row r="43" spans="3:14" x14ac:dyDescent="0.25">
      <c r="C43" s="1">
        <v>42486</v>
      </c>
      <c r="D43" t="s">
        <v>37</v>
      </c>
      <c r="H43" s="2">
        <v>600000</v>
      </c>
      <c r="I43" s="3">
        <f>SUM(F$6:F43)</f>
        <v>18630259.199999999</v>
      </c>
      <c r="J43" s="3">
        <f>SUM(H$6:H43)</f>
        <v>11644777.599999998</v>
      </c>
      <c r="K43" s="4">
        <f t="shared" si="0"/>
        <v>28</v>
      </c>
      <c r="L43" s="4">
        <f t="shared" si="1"/>
        <v>22</v>
      </c>
      <c r="M43" s="3">
        <f t="shared" si="2"/>
        <v>15804.800000002608</v>
      </c>
      <c r="N43" s="3">
        <f t="shared" si="3"/>
        <v>69.541120000011475</v>
      </c>
    </row>
    <row r="44" spans="3:14" x14ac:dyDescent="0.25">
      <c r="C44" s="1">
        <v>42488</v>
      </c>
      <c r="D44" t="s">
        <v>38</v>
      </c>
      <c r="F44" s="2">
        <v>1069286.3999999999</v>
      </c>
      <c r="I44" s="3">
        <f>SUM(F$6:F44)</f>
        <v>19699545.599999998</v>
      </c>
      <c r="J44" s="3">
        <f>SUM(H$6:H44)</f>
        <v>11644777.599999998</v>
      </c>
      <c r="K44" s="4">
        <f t="shared" si="0"/>
        <v>28</v>
      </c>
      <c r="L44" s="4">
        <f t="shared" si="1"/>
        <v>0</v>
      </c>
      <c r="M44" s="3">
        <f t="shared" si="2"/>
        <v>0</v>
      </c>
      <c r="N44" s="3">
        <f t="shared" si="3"/>
        <v>0</v>
      </c>
    </row>
    <row r="45" spans="3:14" x14ac:dyDescent="0.25">
      <c r="C45" s="1">
        <v>42503</v>
      </c>
      <c r="D45" t="s">
        <v>39</v>
      </c>
      <c r="F45" s="2">
        <v>1110412.8</v>
      </c>
      <c r="I45" s="3">
        <f>SUM(F$6:F45)</f>
        <v>20809958.399999999</v>
      </c>
      <c r="J45" s="3">
        <f>SUM(H$6:H45)</f>
        <v>11644777.599999998</v>
      </c>
      <c r="K45" s="4">
        <f t="shared" si="0"/>
        <v>28</v>
      </c>
      <c r="L45" s="4">
        <f t="shared" si="1"/>
        <v>0</v>
      </c>
      <c r="M45" s="3">
        <f t="shared" si="2"/>
        <v>0</v>
      </c>
      <c r="N45" s="3">
        <f t="shared" si="3"/>
        <v>0</v>
      </c>
    </row>
    <row r="46" spans="3:14" x14ac:dyDescent="0.25">
      <c r="C46" s="1">
        <v>42507</v>
      </c>
      <c r="D46" t="s">
        <v>40</v>
      </c>
      <c r="F46" s="2">
        <v>1110412.8</v>
      </c>
      <c r="I46" s="3">
        <f>SUM(F$6:F46)</f>
        <v>21920371.199999999</v>
      </c>
      <c r="J46" s="3">
        <f>SUM(H$6:H46)</f>
        <v>11644777.599999998</v>
      </c>
      <c r="K46" s="4">
        <f t="shared" si="0"/>
        <v>28</v>
      </c>
      <c r="L46" s="4">
        <f t="shared" si="1"/>
        <v>0</v>
      </c>
      <c r="M46" s="3">
        <f t="shared" si="2"/>
        <v>0</v>
      </c>
      <c r="N46" s="3">
        <f t="shared" si="3"/>
        <v>0</v>
      </c>
    </row>
    <row r="47" spans="3:14" x14ac:dyDescent="0.25">
      <c r="C47" s="1">
        <v>42510</v>
      </c>
      <c r="D47" t="s">
        <v>41</v>
      </c>
      <c r="H47" s="2">
        <v>990000</v>
      </c>
      <c r="I47" s="3">
        <f>SUM(F$6:F47)</f>
        <v>21920371.199999999</v>
      </c>
      <c r="J47" s="3">
        <f>SUM(H$6:H47)</f>
        <v>12634777.599999998</v>
      </c>
      <c r="K47" s="4">
        <f t="shared" si="0"/>
        <v>34</v>
      </c>
      <c r="L47" s="4">
        <f t="shared" si="1"/>
        <v>35</v>
      </c>
      <c r="M47" s="3">
        <f t="shared" si="2"/>
        <v>475414.40000000224</v>
      </c>
      <c r="N47" s="3">
        <f t="shared" si="3"/>
        <v>3327.9008000000158</v>
      </c>
    </row>
    <row r="48" spans="3:14" x14ac:dyDescent="0.25">
      <c r="C48" s="1">
        <v>42516</v>
      </c>
      <c r="D48" t="s">
        <v>42</v>
      </c>
      <c r="H48" s="2">
        <v>800000</v>
      </c>
      <c r="I48" s="3">
        <f>SUM(F$6:F48)</f>
        <v>21920371.199999999</v>
      </c>
      <c r="J48" s="3">
        <f>SUM(H$6:H48)</f>
        <v>13434777.599999998</v>
      </c>
      <c r="K48" s="4">
        <f t="shared" si="0"/>
        <v>35</v>
      </c>
      <c r="L48" s="4">
        <f t="shared" si="1"/>
        <v>41</v>
      </c>
      <c r="M48" s="3">
        <f t="shared" si="2"/>
        <v>545024.00000000186</v>
      </c>
      <c r="N48" s="3">
        <f t="shared" si="3"/>
        <v>4469.1968000000152</v>
      </c>
    </row>
    <row r="49" spans="3:14" x14ac:dyDescent="0.25">
      <c r="C49" s="1">
        <v>42521</v>
      </c>
      <c r="D49" t="s">
        <v>43</v>
      </c>
      <c r="H49" s="2">
        <v>500000</v>
      </c>
      <c r="I49" s="3">
        <f>SUM(F$6:F49)</f>
        <v>21920371.199999999</v>
      </c>
      <c r="J49" s="3">
        <f>SUM(H$6:H49)</f>
        <v>13934777.599999998</v>
      </c>
      <c r="K49" s="4">
        <f t="shared" si="0"/>
        <v>35</v>
      </c>
      <c r="L49" s="4">
        <f t="shared" si="1"/>
        <v>0</v>
      </c>
      <c r="M49" s="3">
        <f t="shared" si="2"/>
        <v>0</v>
      </c>
      <c r="N49" s="3">
        <f t="shared" si="3"/>
        <v>0</v>
      </c>
    </row>
    <row r="50" spans="3:14" x14ac:dyDescent="0.25">
      <c r="C50" s="1">
        <v>42528</v>
      </c>
      <c r="D50" t="s">
        <v>44</v>
      </c>
      <c r="H50" s="2">
        <v>350000</v>
      </c>
      <c r="I50" s="3">
        <f>SUM(F$6:F50)</f>
        <v>21920371.199999999</v>
      </c>
      <c r="J50" s="3">
        <f>SUM(H$6:H50)</f>
        <v>14284777.599999998</v>
      </c>
      <c r="K50" s="4">
        <f t="shared" si="0"/>
        <v>36</v>
      </c>
      <c r="L50" s="4">
        <f t="shared" si="1"/>
        <v>22</v>
      </c>
      <c r="M50" s="3">
        <f t="shared" si="2"/>
        <v>304633.60000000149</v>
      </c>
      <c r="N50" s="3">
        <f t="shared" si="3"/>
        <v>1340.3878400000067</v>
      </c>
    </row>
    <row r="51" spans="3:14" x14ac:dyDescent="0.25">
      <c r="C51" s="1">
        <v>42528</v>
      </c>
      <c r="D51" t="s">
        <v>45</v>
      </c>
      <c r="H51" s="2">
        <v>2500000</v>
      </c>
      <c r="I51" s="3">
        <f>SUM(F$6:F51)</f>
        <v>21920371.199999999</v>
      </c>
      <c r="J51" s="3">
        <f>SUM(H$6:H51)</f>
        <v>16784777.599999998</v>
      </c>
      <c r="K51" s="4">
        <f t="shared" si="0"/>
        <v>40</v>
      </c>
      <c r="L51" s="4">
        <f t="shared" si="1"/>
        <v>3</v>
      </c>
      <c r="M51" s="3">
        <f t="shared" si="2"/>
        <v>2124656.0000000019</v>
      </c>
      <c r="N51" s="3">
        <f t="shared" si="3"/>
        <v>1274.7936000000011</v>
      </c>
    </row>
    <row r="52" spans="3:14" x14ac:dyDescent="0.25">
      <c r="C52" s="1">
        <v>42531</v>
      </c>
      <c r="D52" t="s">
        <v>46</v>
      </c>
      <c r="F52" s="2">
        <v>1128556.8</v>
      </c>
      <c r="I52" s="3">
        <f>SUM(F$6:F52)</f>
        <v>23048928</v>
      </c>
      <c r="J52" s="3">
        <f>SUM(H$6:H52)</f>
        <v>16784777.599999998</v>
      </c>
      <c r="K52" s="4">
        <f t="shared" si="0"/>
        <v>40</v>
      </c>
      <c r="L52" s="4">
        <f t="shared" si="1"/>
        <v>0</v>
      </c>
      <c r="M52" s="3">
        <f t="shared" si="2"/>
        <v>0</v>
      </c>
      <c r="N52" s="3">
        <f t="shared" si="3"/>
        <v>0</v>
      </c>
    </row>
    <row r="53" spans="3:14" x14ac:dyDescent="0.25">
      <c r="C53" s="1">
        <v>42531</v>
      </c>
      <c r="D53" t="s">
        <v>47</v>
      </c>
      <c r="F53" s="2">
        <v>1128556.8</v>
      </c>
      <c r="I53" s="3">
        <f>SUM(F$6:F53)</f>
        <v>24177484.800000001</v>
      </c>
      <c r="J53" s="3">
        <f>SUM(H$6:H53)</f>
        <v>16784777.599999998</v>
      </c>
      <c r="K53" s="4">
        <f t="shared" si="0"/>
        <v>40</v>
      </c>
      <c r="L53" s="4">
        <f t="shared" si="1"/>
        <v>0</v>
      </c>
      <c r="M53" s="3">
        <f t="shared" si="2"/>
        <v>0</v>
      </c>
      <c r="N53" s="3">
        <f t="shared" si="3"/>
        <v>0</v>
      </c>
    </row>
    <row r="54" spans="3:14" x14ac:dyDescent="0.25">
      <c r="C54" s="1">
        <v>42537</v>
      </c>
      <c r="D54" t="s">
        <v>48</v>
      </c>
      <c r="H54" s="2">
        <v>1870000</v>
      </c>
      <c r="I54" s="3">
        <f>SUM(F$6:F54)</f>
        <v>24177484.800000001</v>
      </c>
      <c r="J54" s="3">
        <f>SUM(H$6:H54)</f>
        <v>18654777.599999998</v>
      </c>
      <c r="K54" s="4">
        <f t="shared" si="0"/>
        <v>43</v>
      </c>
      <c r="L54" s="4">
        <f t="shared" si="1"/>
        <v>6</v>
      </c>
      <c r="M54" s="3">
        <f t="shared" si="2"/>
        <v>1845481.6000000015</v>
      </c>
      <c r="N54" s="3">
        <f t="shared" si="3"/>
        <v>2214.577920000002</v>
      </c>
    </row>
    <row r="55" spans="3:14" x14ac:dyDescent="0.25">
      <c r="C55" s="1">
        <v>42542</v>
      </c>
      <c r="D55" t="s">
        <v>49</v>
      </c>
      <c r="H55" s="2">
        <v>700000</v>
      </c>
      <c r="I55" s="3">
        <f>SUM(F$6:F55)</f>
        <v>24177484.800000001</v>
      </c>
      <c r="J55" s="3">
        <f>SUM(H$6:H55)</f>
        <v>19354777.599999998</v>
      </c>
      <c r="K55" s="4">
        <f t="shared" si="0"/>
        <v>43</v>
      </c>
      <c r="L55" s="4">
        <f t="shared" si="1"/>
        <v>0</v>
      </c>
      <c r="M55" s="3">
        <f t="shared" si="2"/>
        <v>0</v>
      </c>
      <c r="N55" s="3">
        <f t="shared" si="3"/>
        <v>0</v>
      </c>
    </row>
    <row r="56" spans="3:14" x14ac:dyDescent="0.25">
      <c r="C56" s="1">
        <v>42544</v>
      </c>
      <c r="D56" t="s">
        <v>50</v>
      </c>
      <c r="F56" s="2">
        <v>996444</v>
      </c>
      <c r="I56" s="3">
        <f>SUM(F$6:F56)</f>
        <v>25173928.800000001</v>
      </c>
      <c r="J56" s="3">
        <f>SUM(H$6:H56)</f>
        <v>19354777.599999998</v>
      </c>
      <c r="K56" s="4">
        <f t="shared" si="0"/>
        <v>43</v>
      </c>
      <c r="L56" s="4">
        <f t="shared" si="1"/>
        <v>0</v>
      </c>
      <c r="M56" s="3">
        <f t="shared" si="2"/>
        <v>0</v>
      </c>
      <c r="N56" s="3">
        <f t="shared" si="3"/>
        <v>0</v>
      </c>
    </row>
    <row r="57" spans="3:14" x14ac:dyDescent="0.25">
      <c r="C57" s="1">
        <v>42550</v>
      </c>
      <c r="D57" t="s">
        <v>51</v>
      </c>
      <c r="H57" s="2">
        <v>750000</v>
      </c>
      <c r="I57" s="3">
        <f>SUM(F$6:F57)</f>
        <v>25173928.800000001</v>
      </c>
      <c r="J57" s="3">
        <f>SUM(H$6:H57)</f>
        <v>20104777.599999998</v>
      </c>
      <c r="K57" s="4">
        <f t="shared" si="0"/>
        <v>44</v>
      </c>
      <c r="L57" s="4">
        <f t="shared" si="1"/>
        <v>17</v>
      </c>
      <c r="M57" s="3">
        <f t="shared" si="2"/>
        <v>344768</v>
      </c>
      <c r="N57" s="3">
        <f t="shared" si="3"/>
        <v>1172.2112</v>
      </c>
    </row>
    <row r="58" spans="3:14" x14ac:dyDescent="0.25">
      <c r="C58" s="1">
        <v>42550</v>
      </c>
      <c r="D58" t="s">
        <v>52</v>
      </c>
      <c r="F58" s="2">
        <v>1128556.8</v>
      </c>
      <c r="I58" s="3">
        <f>SUM(F$6:F58)</f>
        <v>26302485.600000001</v>
      </c>
      <c r="J58" s="3">
        <f>SUM(H$6:H58)</f>
        <v>20104777.599999998</v>
      </c>
      <c r="K58" s="4">
        <f t="shared" si="0"/>
        <v>44</v>
      </c>
      <c r="L58" s="4">
        <f t="shared" si="1"/>
        <v>0</v>
      </c>
      <c r="M58" s="3">
        <f t="shared" si="2"/>
        <v>0</v>
      </c>
      <c r="N58" s="3">
        <f t="shared" si="3"/>
        <v>0</v>
      </c>
    </row>
    <row r="59" spans="3:14" x14ac:dyDescent="0.25">
      <c r="C59" s="1">
        <v>42564</v>
      </c>
      <c r="D59" t="s">
        <v>53</v>
      </c>
      <c r="H59" s="2">
        <v>426000</v>
      </c>
      <c r="I59" s="3">
        <f>SUM(F$6:F59)</f>
        <v>26302485.600000001</v>
      </c>
      <c r="J59" s="3">
        <f>SUM(H$6:H59)</f>
        <v>20530777.599999998</v>
      </c>
      <c r="K59" s="4">
        <f t="shared" si="0"/>
        <v>44</v>
      </c>
      <c r="L59" s="4">
        <f t="shared" si="1"/>
        <v>0</v>
      </c>
      <c r="M59" s="3">
        <f t="shared" si="2"/>
        <v>0</v>
      </c>
      <c r="N59" s="3">
        <f t="shared" si="3"/>
        <v>0</v>
      </c>
    </row>
    <row r="60" spans="3:14" x14ac:dyDescent="0.25">
      <c r="C60" s="1">
        <v>42570</v>
      </c>
      <c r="D60" t="s">
        <v>54</v>
      </c>
      <c r="H60" s="2">
        <v>400000</v>
      </c>
      <c r="I60" s="3">
        <f>SUM(F$6:F60)</f>
        <v>26302485.600000001</v>
      </c>
      <c r="J60" s="3">
        <f>SUM(H$6:H60)</f>
        <v>20930777.599999998</v>
      </c>
      <c r="K60" s="4">
        <f t="shared" si="0"/>
        <v>45</v>
      </c>
      <c r="L60" s="4">
        <f t="shared" si="1"/>
        <v>22</v>
      </c>
      <c r="M60" s="3">
        <f t="shared" si="2"/>
        <v>279180.80000000075</v>
      </c>
      <c r="N60" s="3">
        <f t="shared" si="3"/>
        <v>1228.3955200000034</v>
      </c>
    </row>
    <row r="61" spans="3:14" x14ac:dyDescent="0.25">
      <c r="C61" s="1">
        <v>42572</v>
      </c>
      <c r="D61" t="s">
        <v>55</v>
      </c>
      <c r="F61" s="2">
        <v>1128556.8</v>
      </c>
      <c r="I61" s="3">
        <f>SUM(F$6:F61)</f>
        <v>27431042.400000002</v>
      </c>
      <c r="J61" s="3">
        <f>SUM(H$6:H61)</f>
        <v>20930777.599999998</v>
      </c>
      <c r="K61" s="4">
        <f t="shared" si="0"/>
        <v>45</v>
      </c>
      <c r="L61" s="4">
        <f t="shared" si="1"/>
        <v>0</v>
      </c>
      <c r="M61" s="3">
        <f t="shared" si="2"/>
        <v>0</v>
      </c>
      <c r="N61" s="3">
        <f t="shared" si="3"/>
        <v>0</v>
      </c>
    </row>
    <row r="62" spans="3:14" x14ac:dyDescent="0.25">
      <c r="C62" s="1">
        <v>42577</v>
      </c>
      <c r="D62" t="s">
        <v>56</v>
      </c>
      <c r="H62" s="2">
        <v>1178000</v>
      </c>
      <c r="I62" s="3">
        <f>SUM(F$6:F62)</f>
        <v>27431042.400000002</v>
      </c>
      <c r="J62" s="3">
        <f>SUM(H$6:H62)</f>
        <v>22108777.599999998</v>
      </c>
      <c r="K62" s="4">
        <f t="shared" si="0"/>
        <v>51</v>
      </c>
      <c r="L62" s="4">
        <f t="shared" si="1"/>
        <v>4</v>
      </c>
      <c r="M62" s="3">
        <f t="shared" si="2"/>
        <v>989593.60000000149</v>
      </c>
      <c r="N62" s="3">
        <f t="shared" si="3"/>
        <v>791.67488000000128</v>
      </c>
    </row>
    <row r="63" spans="3:14" x14ac:dyDescent="0.25">
      <c r="C63" s="1">
        <v>42578</v>
      </c>
      <c r="D63" t="s">
        <v>57</v>
      </c>
      <c r="H63" s="2">
        <v>600000</v>
      </c>
      <c r="I63" s="3">
        <f>SUM(F$6:F63)</f>
        <v>27431042.400000002</v>
      </c>
      <c r="J63" s="3">
        <f>SUM(H$6:H63)</f>
        <v>22708777.599999998</v>
      </c>
      <c r="K63" s="4">
        <f t="shared" si="0"/>
        <v>51</v>
      </c>
      <c r="L63" s="4">
        <f t="shared" si="1"/>
        <v>0</v>
      </c>
      <c r="M63" s="3">
        <f t="shared" si="2"/>
        <v>0</v>
      </c>
      <c r="N63" s="3">
        <f t="shared" si="3"/>
        <v>0</v>
      </c>
    </row>
    <row r="64" spans="3:14" x14ac:dyDescent="0.25">
      <c r="C64" s="1">
        <v>42580</v>
      </c>
      <c r="D64" t="s">
        <v>58</v>
      </c>
      <c r="H64" s="2">
        <v>695000</v>
      </c>
      <c r="I64" s="3">
        <f>SUM(F$6:F64)</f>
        <v>27431042.400000002</v>
      </c>
      <c r="J64" s="3">
        <f>SUM(H$6:H64)</f>
        <v>23403777.599999998</v>
      </c>
      <c r="K64" s="4">
        <f t="shared" si="0"/>
        <v>52</v>
      </c>
      <c r="L64" s="4">
        <f t="shared" si="1"/>
        <v>4</v>
      </c>
      <c r="M64" s="3">
        <f t="shared" si="2"/>
        <v>340150.40000000224</v>
      </c>
      <c r="N64" s="3">
        <f t="shared" si="3"/>
        <v>272.12032000000181</v>
      </c>
    </row>
    <row r="65" spans="3:14" x14ac:dyDescent="0.25">
      <c r="C65" s="1">
        <v>42583</v>
      </c>
      <c r="D65" t="s">
        <v>59</v>
      </c>
      <c r="F65" s="2">
        <v>1128556.8</v>
      </c>
      <c r="I65" s="3">
        <f>SUM(F$6:F65)</f>
        <v>28559599.200000003</v>
      </c>
      <c r="J65" s="3">
        <f>SUM(H$6:H65)</f>
        <v>23403777.599999998</v>
      </c>
      <c r="K65" s="4">
        <f t="shared" si="0"/>
        <v>52</v>
      </c>
      <c r="L65" s="4">
        <f t="shared" si="1"/>
        <v>0</v>
      </c>
      <c r="M65" s="3">
        <f t="shared" si="2"/>
        <v>0</v>
      </c>
      <c r="N65" s="3">
        <f t="shared" si="3"/>
        <v>0</v>
      </c>
    </row>
    <row r="66" spans="3:14" x14ac:dyDescent="0.25">
      <c r="C66" s="1">
        <v>42585</v>
      </c>
      <c r="D66" t="s">
        <v>60</v>
      </c>
      <c r="H66" s="2">
        <v>280000</v>
      </c>
      <c r="I66" s="3">
        <f>SUM(F$6:F66)</f>
        <v>28559599.200000003</v>
      </c>
      <c r="J66" s="3">
        <f>SUM(H$6:H66)</f>
        <v>23683777.599999998</v>
      </c>
      <c r="K66" s="4">
        <f t="shared" si="0"/>
        <v>52</v>
      </c>
      <c r="L66" s="4">
        <f t="shared" si="1"/>
        <v>0</v>
      </c>
      <c r="M66" s="3">
        <f t="shared" si="2"/>
        <v>0</v>
      </c>
      <c r="N66" s="3">
        <f t="shared" si="3"/>
        <v>0</v>
      </c>
    </row>
    <row r="67" spans="3:14" x14ac:dyDescent="0.25">
      <c r="C67" s="1">
        <v>42600</v>
      </c>
      <c r="D67" t="s">
        <v>61</v>
      </c>
      <c r="H67" s="2">
        <v>180000</v>
      </c>
      <c r="I67" s="3">
        <f>SUM(F$6:F67)</f>
        <v>28559599.200000003</v>
      </c>
      <c r="J67" s="3">
        <f>SUM(H$6:H67)</f>
        <v>23863777.599999998</v>
      </c>
      <c r="K67" s="4">
        <f t="shared" si="0"/>
        <v>52</v>
      </c>
      <c r="L67" s="4">
        <f t="shared" si="1"/>
        <v>0</v>
      </c>
      <c r="M67" s="3">
        <f t="shared" si="2"/>
        <v>0</v>
      </c>
      <c r="N67" s="3">
        <f t="shared" si="3"/>
        <v>0</v>
      </c>
    </row>
    <row r="68" spans="3:14" x14ac:dyDescent="0.25">
      <c r="C68" s="1">
        <v>42600</v>
      </c>
      <c r="D68" t="s">
        <v>62</v>
      </c>
      <c r="H68" s="2">
        <v>795000</v>
      </c>
      <c r="I68" s="3">
        <f>SUM(F$6:F68)</f>
        <v>28559599.200000003</v>
      </c>
      <c r="J68" s="3">
        <f>SUM(H$6:H68)</f>
        <v>24658777.599999998</v>
      </c>
      <c r="K68" s="4">
        <f t="shared" si="0"/>
        <v>55</v>
      </c>
      <c r="L68" s="4">
        <f t="shared" si="1"/>
        <v>13</v>
      </c>
      <c r="M68" s="3">
        <f t="shared" si="2"/>
        <v>313707.20000000298</v>
      </c>
      <c r="N68" s="3">
        <f t="shared" si="3"/>
        <v>815.63872000000777</v>
      </c>
    </row>
    <row r="69" spans="3:14" x14ac:dyDescent="0.25">
      <c r="C69" s="1">
        <v>42605</v>
      </c>
      <c r="D69" t="s">
        <v>63</v>
      </c>
      <c r="F69" s="2">
        <v>1128556.8</v>
      </c>
      <c r="I69" s="3">
        <f>SUM(F$6:F69)</f>
        <v>29688156.000000004</v>
      </c>
      <c r="J69" s="3">
        <f>SUM(H$6:H69)</f>
        <v>24658777.599999998</v>
      </c>
      <c r="K69" s="4">
        <f t="shared" si="0"/>
        <v>55</v>
      </c>
      <c r="L69" s="4">
        <f t="shared" si="1"/>
        <v>0</v>
      </c>
      <c r="M69" s="3">
        <f t="shared" si="2"/>
        <v>0</v>
      </c>
      <c r="N69" s="3">
        <f t="shared" si="3"/>
        <v>0</v>
      </c>
    </row>
    <row r="70" spans="3:14" x14ac:dyDescent="0.25">
      <c r="C70" s="1">
        <v>42606</v>
      </c>
      <c r="D70" t="s">
        <v>64</v>
      </c>
      <c r="H70" s="2">
        <v>600000</v>
      </c>
      <c r="I70" s="3">
        <f>SUM(F$6:F70)</f>
        <v>29688156.000000004</v>
      </c>
      <c r="J70" s="3">
        <f>SUM(H$6:H70)</f>
        <v>25258777.599999998</v>
      </c>
      <c r="K70" s="4">
        <f t="shared" si="0"/>
        <v>57</v>
      </c>
      <c r="L70" s="4">
        <f t="shared" si="1"/>
        <v>11</v>
      </c>
      <c r="M70" s="3">
        <f t="shared" si="2"/>
        <v>515151.20000000298</v>
      </c>
      <c r="N70" s="3">
        <f t="shared" si="3"/>
        <v>1133.3326400000067</v>
      </c>
    </row>
    <row r="71" spans="3:14" x14ac:dyDescent="0.25">
      <c r="C71" s="1">
        <v>42607</v>
      </c>
      <c r="D71" t="s">
        <v>65</v>
      </c>
      <c r="H71" s="2">
        <v>800000</v>
      </c>
      <c r="I71" s="3">
        <f>SUM(F$6:F71)</f>
        <v>29688156.000000004</v>
      </c>
      <c r="J71" s="3">
        <f>SUM(H$6:H71)</f>
        <v>26058777.599999998</v>
      </c>
      <c r="K71" s="4">
        <f t="shared" ref="K71:K105" si="4">SUMPRODUCT(MAX((J71&gt;=I$6:I$105)*ROW(I$6:I$105)))</f>
        <v>57</v>
      </c>
      <c r="L71" s="4">
        <f t="shared" ref="L71:L105" si="5">MAX(IF(AND(K71,K71&lt;&gt;K70),C71-INDEX(C:C,K71)-45,0),0)</f>
        <v>0</v>
      </c>
      <c r="M71" s="3">
        <f t="shared" ref="M71:M105" si="6">IF(L71,INDEX(I:I,K71)-J70,0)</f>
        <v>0</v>
      </c>
      <c r="N71" s="3">
        <f t="shared" ref="N71:N105" si="7">M71*L71*0.0002</f>
        <v>0</v>
      </c>
    </row>
    <row r="72" spans="3:14" x14ac:dyDescent="0.25">
      <c r="C72" s="1">
        <v>42618</v>
      </c>
      <c r="D72" t="s">
        <v>66</v>
      </c>
      <c r="H72" s="2">
        <v>295000</v>
      </c>
      <c r="I72" s="3">
        <f>SUM(F$6:F72)</f>
        <v>29688156.000000004</v>
      </c>
      <c r="J72" s="3">
        <f>SUM(H$6:H72)</f>
        <v>26353777.599999998</v>
      </c>
      <c r="K72" s="4">
        <f t="shared" si="4"/>
        <v>60</v>
      </c>
      <c r="L72" s="4">
        <f t="shared" si="5"/>
        <v>3</v>
      </c>
      <c r="M72" s="3">
        <f t="shared" si="6"/>
        <v>243708.00000000373</v>
      </c>
      <c r="N72" s="3">
        <f t="shared" si="7"/>
        <v>146.22480000000223</v>
      </c>
    </row>
    <row r="73" spans="3:14" x14ac:dyDescent="0.25">
      <c r="C73" s="1">
        <v>42621</v>
      </c>
      <c r="D73" t="s">
        <v>67</v>
      </c>
      <c r="H73" s="2">
        <v>196000</v>
      </c>
      <c r="I73" s="3">
        <f>SUM(F$6:F73)</f>
        <v>29688156.000000004</v>
      </c>
      <c r="J73" s="3">
        <f>SUM(H$6:H73)</f>
        <v>26549777.599999998</v>
      </c>
      <c r="K73" s="4">
        <f t="shared" si="4"/>
        <v>60</v>
      </c>
      <c r="L73" s="4">
        <f t="shared" si="5"/>
        <v>0</v>
      </c>
      <c r="M73" s="3">
        <f t="shared" si="6"/>
        <v>0</v>
      </c>
      <c r="N73" s="3">
        <f t="shared" si="7"/>
        <v>0</v>
      </c>
    </row>
    <row r="74" spans="3:14" x14ac:dyDescent="0.25">
      <c r="C74" s="1">
        <v>42622</v>
      </c>
      <c r="D74" t="s">
        <v>68</v>
      </c>
      <c r="F74" s="2">
        <v>1128556.8</v>
      </c>
      <c r="I74" s="3">
        <f>SUM(F$6:F74)</f>
        <v>30816712.800000004</v>
      </c>
      <c r="J74" s="3">
        <f>SUM(H$6:H74)</f>
        <v>26549777.599999998</v>
      </c>
      <c r="K74" s="4">
        <f t="shared" si="4"/>
        <v>60</v>
      </c>
      <c r="L74" s="4">
        <f t="shared" si="5"/>
        <v>0</v>
      </c>
      <c r="M74" s="3">
        <f t="shared" si="6"/>
        <v>0</v>
      </c>
      <c r="N74" s="3">
        <f t="shared" si="7"/>
        <v>0</v>
      </c>
    </row>
    <row r="75" spans="3:14" x14ac:dyDescent="0.25">
      <c r="C75" s="1">
        <v>42626</v>
      </c>
      <c r="D75" t="s">
        <v>69</v>
      </c>
      <c r="H75" s="2">
        <v>234000</v>
      </c>
      <c r="I75" s="3">
        <f>SUM(F$6:F75)</f>
        <v>30816712.800000004</v>
      </c>
      <c r="J75" s="3">
        <f>SUM(H$6:H75)</f>
        <v>26783777.599999998</v>
      </c>
      <c r="K75" s="4">
        <f t="shared" si="4"/>
        <v>60</v>
      </c>
      <c r="L75" s="4">
        <f t="shared" si="5"/>
        <v>0</v>
      </c>
      <c r="M75" s="3">
        <f t="shared" si="6"/>
        <v>0</v>
      </c>
      <c r="N75" s="3">
        <f t="shared" si="7"/>
        <v>0</v>
      </c>
    </row>
    <row r="76" spans="3:14" x14ac:dyDescent="0.25">
      <c r="C76" s="1">
        <v>42627</v>
      </c>
      <c r="D76" t="s">
        <v>70</v>
      </c>
      <c r="H76" s="2">
        <v>130000</v>
      </c>
      <c r="I76" s="3">
        <f>SUM(F$6:F76)</f>
        <v>30816712.800000004</v>
      </c>
      <c r="J76" s="3">
        <f>SUM(H$6:H76)</f>
        <v>26913777.599999998</v>
      </c>
      <c r="K76" s="4">
        <f t="shared" si="4"/>
        <v>60</v>
      </c>
      <c r="L76" s="4">
        <f t="shared" si="5"/>
        <v>0</v>
      </c>
      <c r="M76" s="3">
        <f t="shared" si="6"/>
        <v>0</v>
      </c>
      <c r="N76" s="3">
        <f t="shared" si="7"/>
        <v>0</v>
      </c>
    </row>
    <row r="77" spans="3:14" x14ac:dyDescent="0.25">
      <c r="C77" s="1">
        <v>42636</v>
      </c>
      <c r="D77" t="s">
        <v>71</v>
      </c>
      <c r="H77" s="2">
        <v>494000</v>
      </c>
      <c r="I77" s="3">
        <f>SUM(F$6:F77)</f>
        <v>30816712.800000004</v>
      </c>
      <c r="J77" s="3">
        <f>SUM(H$6:H77)</f>
        <v>27407777.599999998</v>
      </c>
      <c r="K77" s="4">
        <f t="shared" si="4"/>
        <v>60</v>
      </c>
      <c r="L77" s="4">
        <f t="shared" si="5"/>
        <v>0</v>
      </c>
      <c r="M77" s="3">
        <f t="shared" si="6"/>
        <v>0</v>
      </c>
      <c r="N77" s="3">
        <f t="shared" si="7"/>
        <v>0</v>
      </c>
    </row>
    <row r="78" spans="3:14" x14ac:dyDescent="0.25">
      <c r="C78" s="1">
        <v>42650</v>
      </c>
      <c r="D78" t="s">
        <v>72</v>
      </c>
      <c r="F78" s="2">
        <v>1128556.8</v>
      </c>
      <c r="I78" s="3">
        <f>SUM(F$6:F78)</f>
        <v>31945269.600000005</v>
      </c>
      <c r="J78" s="3">
        <f>SUM(H$6:H78)</f>
        <v>27407777.599999998</v>
      </c>
      <c r="K78" s="4">
        <f t="shared" si="4"/>
        <v>60</v>
      </c>
      <c r="L78" s="4">
        <f t="shared" si="5"/>
        <v>0</v>
      </c>
      <c r="M78" s="3">
        <f t="shared" si="6"/>
        <v>0</v>
      </c>
      <c r="N78" s="3">
        <f t="shared" si="7"/>
        <v>0</v>
      </c>
    </row>
    <row r="79" spans="3:14" x14ac:dyDescent="0.25">
      <c r="C79" s="1">
        <v>42657</v>
      </c>
      <c r="D79" t="s">
        <v>73</v>
      </c>
      <c r="H79" s="2">
        <v>297000</v>
      </c>
      <c r="I79" s="3">
        <f>SUM(F$6:F79)</f>
        <v>31945269.600000005</v>
      </c>
      <c r="J79" s="3">
        <f>SUM(H$6:H79)</f>
        <v>27704777.599999998</v>
      </c>
      <c r="K79" s="4">
        <f t="shared" si="4"/>
        <v>64</v>
      </c>
      <c r="L79" s="4">
        <f t="shared" si="5"/>
        <v>32</v>
      </c>
      <c r="M79" s="3">
        <f t="shared" si="6"/>
        <v>23264.80000000447</v>
      </c>
      <c r="N79" s="3">
        <f t="shared" si="7"/>
        <v>148.89472000002863</v>
      </c>
    </row>
    <row r="80" spans="3:14" x14ac:dyDescent="0.25">
      <c r="C80" s="1">
        <v>42660</v>
      </c>
      <c r="D80" t="s">
        <v>74</v>
      </c>
      <c r="H80" s="2">
        <v>198000</v>
      </c>
      <c r="I80" s="3">
        <f>SUM(F$6:F80)</f>
        <v>31945269.600000005</v>
      </c>
      <c r="J80" s="3">
        <f>SUM(H$6:H80)</f>
        <v>27902777.599999998</v>
      </c>
      <c r="K80" s="4">
        <f t="shared" si="4"/>
        <v>64</v>
      </c>
      <c r="L80" s="4">
        <f t="shared" si="5"/>
        <v>0</v>
      </c>
      <c r="M80" s="3">
        <f t="shared" si="6"/>
        <v>0</v>
      </c>
      <c r="N80" s="3">
        <f t="shared" si="7"/>
        <v>0</v>
      </c>
    </row>
    <row r="81" spans="3:14" x14ac:dyDescent="0.25">
      <c r="C81" s="1">
        <v>42671</v>
      </c>
      <c r="D81" t="s">
        <v>75</v>
      </c>
      <c r="F81" s="2">
        <v>1128556.8</v>
      </c>
      <c r="I81" s="3">
        <f>SUM(F$6:F81)</f>
        <v>33073826.400000006</v>
      </c>
      <c r="J81" s="3">
        <f>SUM(H$6:H81)</f>
        <v>27902777.599999998</v>
      </c>
      <c r="K81" s="4">
        <f t="shared" si="4"/>
        <v>64</v>
      </c>
      <c r="L81" s="4">
        <f t="shared" si="5"/>
        <v>0</v>
      </c>
      <c r="M81" s="3">
        <f t="shared" si="6"/>
        <v>0</v>
      </c>
      <c r="N81" s="3">
        <f t="shared" si="7"/>
        <v>0</v>
      </c>
    </row>
    <row r="82" spans="3:14" x14ac:dyDescent="0.25">
      <c r="C82" s="1">
        <v>42676</v>
      </c>
      <c r="D82" t="s">
        <v>76</v>
      </c>
      <c r="H82" s="2">
        <v>200000</v>
      </c>
      <c r="I82" s="3">
        <f>SUM(F$6:F82)</f>
        <v>33073826.400000006</v>
      </c>
      <c r="J82" s="3">
        <f>SUM(H$6:H82)</f>
        <v>28102777.599999998</v>
      </c>
      <c r="K82" s="4">
        <f t="shared" si="4"/>
        <v>64</v>
      </c>
      <c r="L82" s="4">
        <f t="shared" si="5"/>
        <v>0</v>
      </c>
      <c r="M82" s="3">
        <f t="shared" si="6"/>
        <v>0</v>
      </c>
      <c r="N82" s="3">
        <f t="shared" si="7"/>
        <v>0</v>
      </c>
    </row>
    <row r="83" spans="3:14" x14ac:dyDescent="0.25">
      <c r="C83" s="1">
        <v>42676</v>
      </c>
      <c r="D83" t="s">
        <v>77</v>
      </c>
      <c r="H83" s="2">
        <v>691000</v>
      </c>
      <c r="I83" s="3">
        <f>SUM(F$6:F83)</f>
        <v>33073826.400000006</v>
      </c>
      <c r="J83" s="3">
        <f>SUM(H$6:H83)</f>
        <v>28793777.599999998</v>
      </c>
      <c r="K83" s="4">
        <f t="shared" si="4"/>
        <v>68</v>
      </c>
      <c r="L83" s="4">
        <f t="shared" si="5"/>
        <v>31</v>
      </c>
      <c r="M83" s="3">
        <f t="shared" si="6"/>
        <v>456821.60000000522</v>
      </c>
      <c r="N83" s="3">
        <f t="shared" si="7"/>
        <v>2832.2939200000324</v>
      </c>
    </row>
    <row r="84" spans="3:14" x14ac:dyDescent="0.25">
      <c r="C84" s="1">
        <v>42681</v>
      </c>
      <c r="D84" t="s">
        <v>78</v>
      </c>
      <c r="H84" s="2">
        <v>300000</v>
      </c>
      <c r="I84" s="3">
        <f>SUM(F$6:F84)</f>
        <v>33073826.400000006</v>
      </c>
      <c r="J84" s="3">
        <f>SUM(H$6:H84)</f>
        <v>29093777.599999998</v>
      </c>
      <c r="K84" s="4">
        <f t="shared" si="4"/>
        <v>68</v>
      </c>
      <c r="L84" s="4">
        <f t="shared" si="5"/>
        <v>0</v>
      </c>
      <c r="M84" s="3">
        <f t="shared" si="6"/>
        <v>0</v>
      </c>
      <c r="N84" s="3">
        <f t="shared" si="7"/>
        <v>0</v>
      </c>
    </row>
    <row r="85" spans="3:14" x14ac:dyDescent="0.25">
      <c r="C85" s="1">
        <v>42684</v>
      </c>
      <c r="D85" t="s">
        <v>79</v>
      </c>
      <c r="H85" s="2">
        <v>492000</v>
      </c>
      <c r="I85" s="3">
        <f>SUM(F$6:F85)</f>
        <v>33073826.400000006</v>
      </c>
      <c r="J85" s="3">
        <f>SUM(H$6:H85)</f>
        <v>29585777.599999998</v>
      </c>
      <c r="K85" s="4">
        <f t="shared" si="4"/>
        <v>68</v>
      </c>
      <c r="L85" s="4">
        <f t="shared" si="5"/>
        <v>0</v>
      </c>
      <c r="M85" s="3">
        <f t="shared" si="6"/>
        <v>0</v>
      </c>
      <c r="N85" s="3">
        <f t="shared" si="7"/>
        <v>0</v>
      </c>
    </row>
    <row r="86" spans="3:14" x14ac:dyDescent="0.25">
      <c r="C86" s="1">
        <v>42699</v>
      </c>
      <c r="D86" t="s">
        <v>80</v>
      </c>
      <c r="H86" s="2">
        <v>500000</v>
      </c>
      <c r="I86" s="3">
        <f>SUM(F$6:F86)</f>
        <v>33073826.400000006</v>
      </c>
      <c r="J86" s="3">
        <f>SUM(H$6:H86)</f>
        <v>30085777.599999998</v>
      </c>
      <c r="K86" s="4">
        <f t="shared" si="4"/>
        <v>73</v>
      </c>
      <c r="L86" s="4">
        <f t="shared" si="5"/>
        <v>33</v>
      </c>
      <c r="M86" s="3">
        <f t="shared" si="6"/>
        <v>102378.40000000596</v>
      </c>
      <c r="N86" s="3">
        <f t="shared" si="7"/>
        <v>675.69744000003936</v>
      </c>
    </row>
    <row r="87" spans="3:14" x14ac:dyDescent="0.25">
      <c r="C87" s="1">
        <v>42699</v>
      </c>
      <c r="D87" t="s">
        <v>81</v>
      </c>
      <c r="F87" s="2">
        <v>1212153.6000000001</v>
      </c>
      <c r="I87" s="3">
        <f>SUM(F$6:F87)</f>
        <v>34285980.000000007</v>
      </c>
      <c r="J87" s="3">
        <f>SUM(H$6:H87)</f>
        <v>30085777.599999998</v>
      </c>
      <c r="K87" s="4">
        <f t="shared" si="4"/>
        <v>73</v>
      </c>
      <c r="L87" s="4">
        <f t="shared" si="5"/>
        <v>0</v>
      </c>
      <c r="M87" s="3">
        <f t="shared" si="6"/>
        <v>0</v>
      </c>
      <c r="N87" s="3">
        <f t="shared" si="7"/>
        <v>0</v>
      </c>
    </row>
    <row r="88" spans="3:14" x14ac:dyDescent="0.25">
      <c r="C88" s="1">
        <v>42702</v>
      </c>
      <c r="D88" t="s">
        <v>82</v>
      </c>
      <c r="H88" s="2">
        <v>485000</v>
      </c>
      <c r="I88" s="3">
        <f>SUM(F$6:F88)</f>
        <v>34285980.000000007</v>
      </c>
      <c r="J88" s="3">
        <f>SUM(H$6:H88)</f>
        <v>30570777.599999998</v>
      </c>
      <c r="K88" s="4">
        <f t="shared" si="4"/>
        <v>73</v>
      </c>
      <c r="L88" s="4">
        <f t="shared" si="5"/>
        <v>0</v>
      </c>
      <c r="M88" s="3">
        <f t="shared" si="6"/>
        <v>0</v>
      </c>
      <c r="N88" s="3">
        <f t="shared" si="7"/>
        <v>0</v>
      </c>
    </row>
    <row r="89" spans="3:14" x14ac:dyDescent="0.25">
      <c r="C89" s="1">
        <v>42705</v>
      </c>
      <c r="D89" t="s">
        <v>83</v>
      </c>
      <c r="H89" s="2">
        <v>486500</v>
      </c>
      <c r="I89" s="3">
        <f>SUM(F$6:F89)</f>
        <v>34285980.000000007</v>
      </c>
      <c r="J89" s="3">
        <f>SUM(H$6:H89)</f>
        <v>31057277.599999998</v>
      </c>
      <c r="K89" s="4">
        <f t="shared" si="4"/>
        <v>77</v>
      </c>
      <c r="L89" s="4">
        <f t="shared" si="5"/>
        <v>24</v>
      </c>
      <c r="M89" s="3">
        <f t="shared" si="6"/>
        <v>245935.20000000671</v>
      </c>
      <c r="N89" s="3">
        <f t="shared" si="7"/>
        <v>1180.4889600000322</v>
      </c>
    </row>
    <row r="90" spans="3:14" x14ac:dyDescent="0.25">
      <c r="C90" s="1">
        <v>42706</v>
      </c>
      <c r="D90" t="s">
        <v>84</v>
      </c>
      <c r="H90" s="2">
        <v>394000</v>
      </c>
      <c r="I90" s="3">
        <f>SUM(F$6:F90)</f>
        <v>34285980.000000007</v>
      </c>
      <c r="J90" s="3">
        <f>SUM(H$6:H90)</f>
        <v>31451277.599999998</v>
      </c>
      <c r="K90" s="4">
        <f t="shared" si="4"/>
        <v>77</v>
      </c>
      <c r="L90" s="4">
        <f t="shared" si="5"/>
        <v>0</v>
      </c>
      <c r="M90" s="3">
        <f t="shared" si="6"/>
        <v>0</v>
      </c>
      <c r="N90" s="3">
        <f t="shared" si="7"/>
        <v>0</v>
      </c>
    </row>
    <row r="91" spans="3:14" x14ac:dyDescent="0.25">
      <c r="C91" s="1">
        <v>42710</v>
      </c>
      <c r="D91" t="s">
        <v>85</v>
      </c>
      <c r="H91" s="2">
        <v>399520</v>
      </c>
      <c r="I91" s="3">
        <f>SUM(F$6:F91)</f>
        <v>34285980.000000007</v>
      </c>
      <c r="J91" s="3">
        <f>SUM(H$6:H91)</f>
        <v>31850797.599999998</v>
      </c>
      <c r="K91" s="4">
        <f t="shared" si="4"/>
        <v>77</v>
      </c>
      <c r="L91" s="4">
        <f t="shared" si="5"/>
        <v>0</v>
      </c>
      <c r="M91" s="3">
        <f t="shared" si="6"/>
        <v>0</v>
      </c>
      <c r="N91" s="3">
        <f t="shared" si="7"/>
        <v>0</v>
      </c>
    </row>
    <row r="92" spans="3:14" x14ac:dyDescent="0.25">
      <c r="C92" s="1">
        <v>42712</v>
      </c>
      <c r="D92" t="s">
        <v>86</v>
      </c>
      <c r="H92" s="2">
        <v>288000</v>
      </c>
      <c r="I92" s="3">
        <f>SUM(F$6:F92)</f>
        <v>34285980.000000007</v>
      </c>
      <c r="J92" s="3">
        <f>SUM(H$6:H92)</f>
        <v>32138797.599999998</v>
      </c>
      <c r="K92" s="4">
        <f t="shared" si="4"/>
        <v>80</v>
      </c>
      <c r="L92" s="4">
        <f t="shared" si="5"/>
        <v>7</v>
      </c>
      <c r="M92" s="3">
        <f t="shared" si="6"/>
        <v>94472.000000007451</v>
      </c>
      <c r="N92" s="3">
        <f t="shared" si="7"/>
        <v>132.26080000001045</v>
      </c>
    </row>
    <row r="93" spans="3:14" x14ac:dyDescent="0.25">
      <c r="C93" s="1">
        <v>42716</v>
      </c>
      <c r="D93" t="s">
        <v>87</v>
      </c>
      <c r="F93" s="2">
        <v>1128556.8</v>
      </c>
      <c r="I93" s="3">
        <f>SUM(F$6:F93)</f>
        <v>35414536.800000004</v>
      </c>
      <c r="J93" s="3">
        <f>SUM(H$6:H93)</f>
        <v>32138797.599999998</v>
      </c>
      <c r="K93" s="4">
        <f t="shared" si="4"/>
        <v>80</v>
      </c>
      <c r="L93" s="4">
        <f t="shared" si="5"/>
        <v>0</v>
      </c>
      <c r="M93" s="3">
        <f t="shared" si="6"/>
        <v>0</v>
      </c>
      <c r="N93" s="3">
        <f t="shared" si="7"/>
        <v>0</v>
      </c>
    </row>
    <row r="94" spans="3:14" x14ac:dyDescent="0.25">
      <c r="C94" s="1">
        <v>42720</v>
      </c>
      <c r="D94" t="s">
        <v>88</v>
      </c>
      <c r="H94" s="2">
        <v>788000</v>
      </c>
      <c r="I94" s="3">
        <f>SUM(F$6:F94)</f>
        <v>35414536.800000004</v>
      </c>
      <c r="J94" s="3">
        <f>SUM(H$6:H94)</f>
        <v>32926797.599999998</v>
      </c>
      <c r="K94" s="4">
        <f t="shared" si="4"/>
        <v>80</v>
      </c>
      <c r="L94" s="4">
        <f t="shared" si="5"/>
        <v>0</v>
      </c>
      <c r="M94" s="3">
        <f t="shared" si="6"/>
        <v>0</v>
      </c>
      <c r="N94" s="3">
        <f t="shared" si="7"/>
        <v>0</v>
      </c>
    </row>
    <row r="95" spans="3:14" x14ac:dyDescent="0.25">
      <c r="C95" s="1">
        <v>42725</v>
      </c>
      <c r="D95" t="s">
        <v>89</v>
      </c>
      <c r="F95" s="2">
        <v>1114041.6000000001</v>
      </c>
      <c r="I95" s="3">
        <f>SUM(F$6:F95)</f>
        <v>36528578.400000006</v>
      </c>
      <c r="J95" s="3">
        <f>SUM(H$6:H95)</f>
        <v>32926797.599999998</v>
      </c>
      <c r="K95" s="4">
        <f t="shared" si="4"/>
        <v>80</v>
      </c>
      <c r="L95" s="4">
        <f t="shared" si="5"/>
        <v>0</v>
      </c>
      <c r="M95" s="3">
        <f t="shared" si="6"/>
        <v>0</v>
      </c>
      <c r="N95" s="3">
        <f t="shared" si="7"/>
        <v>0</v>
      </c>
    </row>
    <row r="96" spans="3:14" x14ac:dyDescent="0.25">
      <c r="C96" s="1">
        <v>42747</v>
      </c>
      <c r="D96" t="s">
        <v>90</v>
      </c>
      <c r="H96" s="2">
        <v>250000</v>
      </c>
      <c r="I96" s="3">
        <f>SUM(F$6:F96)</f>
        <v>36528578.400000006</v>
      </c>
      <c r="J96" s="3">
        <f>SUM(H$6:H96)</f>
        <v>33176797.599999998</v>
      </c>
      <c r="K96" s="4">
        <f t="shared" si="4"/>
        <v>86</v>
      </c>
      <c r="L96" s="4">
        <f t="shared" si="5"/>
        <v>3</v>
      </c>
      <c r="M96" s="3">
        <f t="shared" si="6"/>
        <v>147028.8000000082</v>
      </c>
      <c r="N96" s="3">
        <f t="shared" si="7"/>
        <v>88.217280000004919</v>
      </c>
    </row>
    <row r="97" spans="3:14" x14ac:dyDescent="0.25">
      <c r="C97" s="1">
        <v>42754</v>
      </c>
      <c r="D97" t="s">
        <v>91</v>
      </c>
      <c r="H97" s="2">
        <v>439500</v>
      </c>
      <c r="I97" s="3">
        <f>SUM(F$6:F97)</f>
        <v>36528578.400000006</v>
      </c>
      <c r="J97" s="3">
        <f>SUM(H$6:H97)</f>
        <v>33616297.599999994</v>
      </c>
      <c r="K97" s="4">
        <f t="shared" si="4"/>
        <v>86</v>
      </c>
      <c r="L97" s="4">
        <f t="shared" si="5"/>
        <v>0</v>
      </c>
      <c r="M97" s="3">
        <f t="shared" si="6"/>
        <v>0</v>
      </c>
      <c r="N97" s="3">
        <f t="shared" si="7"/>
        <v>0</v>
      </c>
    </row>
    <row r="98" spans="3:14" x14ac:dyDescent="0.25">
      <c r="C98" s="1">
        <v>42758</v>
      </c>
      <c r="D98" t="s">
        <v>92</v>
      </c>
      <c r="H98" s="2">
        <v>400000</v>
      </c>
      <c r="I98" s="3">
        <f>SUM(F$6:F98)</f>
        <v>36528578.400000006</v>
      </c>
      <c r="J98" s="3">
        <f>SUM(H$6:H98)</f>
        <v>34016297.599999994</v>
      </c>
      <c r="K98" s="4">
        <f t="shared" si="4"/>
        <v>86</v>
      </c>
      <c r="L98" s="4">
        <f t="shared" si="5"/>
        <v>0</v>
      </c>
      <c r="M98" s="3">
        <f t="shared" si="6"/>
        <v>0</v>
      </c>
      <c r="N98" s="3">
        <f t="shared" si="7"/>
        <v>0</v>
      </c>
    </row>
    <row r="99" spans="3:14" x14ac:dyDescent="0.25">
      <c r="C99" s="1">
        <v>42760</v>
      </c>
      <c r="D99" t="s">
        <v>93</v>
      </c>
      <c r="H99" s="2">
        <v>492500</v>
      </c>
      <c r="I99" s="3">
        <f>SUM(F$6:F99)</f>
        <v>36528578.400000006</v>
      </c>
      <c r="J99" s="3">
        <f>SUM(H$6:H99)</f>
        <v>34508797.599999994</v>
      </c>
      <c r="K99" s="4">
        <f t="shared" si="4"/>
        <v>92</v>
      </c>
      <c r="L99" s="4">
        <f t="shared" si="5"/>
        <v>3</v>
      </c>
      <c r="M99" s="3">
        <f t="shared" si="6"/>
        <v>269682.40000001341</v>
      </c>
      <c r="N99" s="3">
        <f t="shared" si="7"/>
        <v>161.80944000000807</v>
      </c>
    </row>
    <row r="100" spans="3:14" x14ac:dyDescent="0.25">
      <c r="C100" s="1">
        <v>42760</v>
      </c>
      <c r="D100" t="s">
        <v>94</v>
      </c>
      <c r="F100" s="2">
        <v>1114041.6000000001</v>
      </c>
      <c r="I100" s="3">
        <f>SUM(F$6:F100)</f>
        <v>37642620.000000007</v>
      </c>
      <c r="J100" s="3">
        <f>SUM(H$6:H100)</f>
        <v>34508797.599999994</v>
      </c>
      <c r="K100" s="4">
        <f t="shared" si="4"/>
        <v>92</v>
      </c>
      <c r="L100" s="4">
        <f t="shared" si="5"/>
        <v>0</v>
      </c>
      <c r="M100" s="3">
        <f t="shared" si="6"/>
        <v>0</v>
      </c>
      <c r="N100" s="3">
        <f t="shared" si="7"/>
        <v>0</v>
      </c>
    </row>
    <row r="101" spans="3:14" x14ac:dyDescent="0.25">
      <c r="C101" s="1">
        <v>42768</v>
      </c>
      <c r="D101" t="s">
        <v>95</v>
      </c>
      <c r="H101" s="2">
        <v>394000</v>
      </c>
      <c r="I101" s="3">
        <f>SUM(F$6:F101)</f>
        <v>37642620.000000007</v>
      </c>
      <c r="J101" s="3">
        <f>SUM(H$6:H101)</f>
        <v>34902797.599999994</v>
      </c>
      <c r="K101" s="4">
        <f t="shared" si="4"/>
        <v>92</v>
      </c>
      <c r="L101" s="4">
        <f t="shared" si="5"/>
        <v>0</v>
      </c>
      <c r="M101" s="3">
        <f t="shared" si="6"/>
        <v>0</v>
      </c>
      <c r="N101" s="3">
        <f t="shared" si="7"/>
        <v>0</v>
      </c>
    </row>
    <row r="102" spans="3:14" x14ac:dyDescent="0.25">
      <c r="C102" s="1">
        <v>42769</v>
      </c>
      <c r="D102" t="s">
        <v>96</v>
      </c>
      <c r="F102" s="2">
        <v>1114041.6000000001</v>
      </c>
      <c r="I102" s="3">
        <f>SUM(F$6:F102)</f>
        <v>38756661.600000009</v>
      </c>
      <c r="J102" s="3">
        <f>SUM(H$6:H102)</f>
        <v>34902797.599999994</v>
      </c>
      <c r="K102" s="4">
        <f t="shared" si="4"/>
        <v>92</v>
      </c>
      <c r="L102" s="4">
        <f t="shared" si="5"/>
        <v>0</v>
      </c>
      <c r="M102" s="3">
        <f t="shared" si="6"/>
        <v>0</v>
      </c>
      <c r="N102" s="3">
        <f t="shared" si="7"/>
        <v>0</v>
      </c>
    </row>
    <row r="103" spans="3:14" x14ac:dyDescent="0.25">
      <c r="C103" s="1">
        <v>42769</v>
      </c>
      <c r="D103" t="s">
        <v>97</v>
      </c>
      <c r="F103" s="2">
        <v>1114041.6000000001</v>
      </c>
      <c r="I103" s="3">
        <f>SUM(F$6:F103)</f>
        <v>39870703.20000001</v>
      </c>
      <c r="J103" s="3">
        <f>SUM(H$6:H103)</f>
        <v>34902797.599999994</v>
      </c>
      <c r="K103" s="4">
        <f t="shared" si="4"/>
        <v>92</v>
      </c>
      <c r="L103" s="4">
        <f t="shared" si="5"/>
        <v>0</v>
      </c>
      <c r="M103" s="3">
        <f t="shared" si="6"/>
        <v>0</v>
      </c>
      <c r="N103" s="3">
        <f t="shared" si="7"/>
        <v>0</v>
      </c>
    </row>
    <row r="104" spans="3:14" x14ac:dyDescent="0.25">
      <c r="C104" s="1">
        <v>42788</v>
      </c>
      <c r="D104" t="s">
        <v>98</v>
      </c>
      <c r="H104" s="2">
        <v>985000</v>
      </c>
      <c r="I104" s="3">
        <f>SUM(F$6:F104)</f>
        <v>39870703.20000001</v>
      </c>
      <c r="J104" s="3">
        <f>SUM(H$6:H104)</f>
        <v>35887797.599999994</v>
      </c>
      <c r="K104" s="4">
        <f t="shared" si="4"/>
        <v>94</v>
      </c>
      <c r="L104" s="4">
        <f t="shared" si="5"/>
        <v>23</v>
      </c>
      <c r="M104" s="3">
        <f t="shared" si="6"/>
        <v>511739.20000001043</v>
      </c>
      <c r="N104" s="3">
        <f t="shared" si="7"/>
        <v>2354.0003200000483</v>
      </c>
    </row>
    <row r="105" spans="3:14" x14ac:dyDescent="0.25">
      <c r="C105" s="1">
        <v>42807</v>
      </c>
      <c r="D105" t="s">
        <v>99</v>
      </c>
      <c r="H105" s="2">
        <v>197000</v>
      </c>
      <c r="I105" s="3">
        <f>SUM(F$6:F105)</f>
        <v>39870703.20000001</v>
      </c>
      <c r="J105" s="3">
        <f>SUM(H$6:H105)</f>
        <v>36084797.599999994</v>
      </c>
      <c r="K105" s="4">
        <f t="shared" si="4"/>
        <v>94</v>
      </c>
      <c r="L105" s="4">
        <f t="shared" si="5"/>
        <v>0</v>
      </c>
      <c r="M105" s="3">
        <f t="shared" si="6"/>
        <v>0</v>
      </c>
      <c r="N105" s="3">
        <f t="shared" si="7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Omega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</dc:creator>
  <cp:lastModifiedBy>user</cp:lastModifiedBy>
  <dcterms:created xsi:type="dcterms:W3CDTF">2017-03-27T08:20:45Z</dcterms:created>
  <dcterms:modified xsi:type="dcterms:W3CDTF">2017-03-27T09:39:22Z</dcterms:modified>
</cp:coreProperties>
</file>