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11" i="1"/>
  <c r="M12" i="1"/>
  <c r="M13" i="1"/>
  <c r="M14" i="1"/>
  <c r="M15" i="1"/>
  <c r="M2" i="1"/>
  <c r="L15" i="1" l="1"/>
  <c r="G8" i="1"/>
  <c r="H8" i="1" s="1"/>
  <c r="G7" i="1"/>
  <c r="H7" i="1" s="1"/>
  <c r="G6" i="1"/>
  <c r="H6" i="1" s="1"/>
  <c r="I15" i="1"/>
  <c r="G15" i="1"/>
  <c r="H15" i="1" s="1"/>
  <c r="L14" i="1"/>
  <c r="I14" i="1"/>
  <c r="H14" i="1"/>
  <c r="G14" i="1"/>
  <c r="L13" i="1"/>
  <c r="I13" i="1"/>
  <c r="G13" i="1"/>
  <c r="H13" i="1" s="1"/>
  <c r="L12" i="1"/>
  <c r="I12" i="1"/>
  <c r="H12" i="1"/>
  <c r="G12" i="1"/>
  <c r="L11" i="1"/>
  <c r="I11" i="1"/>
  <c r="G11" i="1"/>
  <c r="H11" i="1" s="1"/>
  <c r="L10" i="1"/>
  <c r="I10" i="1"/>
  <c r="G10" i="1"/>
  <c r="H10" i="1" s="1"/>
  <c r="L9" i="1"/>
  <c r="I9" i="1"/>
  <c r="G9" i="1"/>
  <c r="H9" i="1" s="1"/>
  <c r="L8" i="1"/>
  <c r="I8" i="1"/>
  <c r="L7" i="1"/>
  <c r="I7" i="1"/>
  <c r="L6" i="1"/>
  <c r="I6" i="1"/>
  <c r="L5" i="1"/>
  <c r="I5" i="1"/>
  <c r="G5" i="1"/>
  <c r="H5" i="1" s="1"/>
  <c r="L4" i="1"/>
  <c r="I4" i="1"/>
  <c r="G4" i="1"/>
  <c r="H4" i="1" s="1"/>
  <c r="J4" i="1" s="1"/>
  <c r="L3" i="1"/>
  <c r="I3" i="1"/>
  <c r="G3" i="1"/>
  <c r="H3" i="1" s="1"/>
  <c r="J3" i="1" s="1"/>
  <c r="L2" i="1"/>
  <c r="I2" i="1"/>
  <c r="G2" i="1"/>
  <c r="H2" i="1" s="1"/>
  <c r="J6" i="1" l="1"/>
  <c r="J11" i="1"/>
  <c r="J13" i="1"/>
  <c r="J15" i="1"/>
  <c r="J7" i="1"/>
  <c r="J12" i="1"/>
  <c r="J14" i="1"/>
  <c r="J8" i="1"/>
  <c r="J10" i="1"/>
  <c r="J9" i="1"/>
  <c r="J5" i="1"/>
  <c r="J2" i="1"/>
</calcChain>
</file>

<file path=xl/sharedStrings.xml><?xml version="1.0" encoding="utf-8"?>
<sst xmlns="http://schemas.openxmlformats.org/spreadsheetml/2006/main" count="72" uniqueCount="42">
  <si>
    <t>наименование</t>
  </si>
  <si>
    <t>цвет</t>
  </si>
  <si>
    <t>размер</t>
  </si>
  <si>
    <t>шт</t>
  </si>
  <si>
    <t>цена</t>
  </si>
  <si>
    <t>% за большой размер</t>
  </si>
  <si>
    <t>сумма</t>
  </si>
  <si>
    <t>орг</t>
  </si>
  <si>
    <t>с орг %</t>
  </si>
  <si>
    <t>тр</t>
  </si>
  <si>
    <t>ЦРЗ</t>
  </si>
  <si>
    <t>ИТОГО</t>
  </si>
  <si>
    <t>Поло мужское</t>
  </si>
  <si>
    <t>желтый</t>
  </si>
  <si>
    <t>M</t>
  </si>
  <si>
    <t>Футболка женская</t>
  </si>
  <si>
    <t>белый</t>
  </si>
  <si>
    <t>S</t>
  </si>
  <si>
    <t>3XL</t>
  </si>
  <si>
    <t>4XL</t>
  </si>
  <si>
    <t>5XL</t>
  </si>
  <si>
    <t>Футболка мужская</t>
  </si>
  <si>
    <t>оранжевый</t>
  </si>
  <si>
    <t>красный</t>
  </si>
  <si>
    <t>бежевый</t>
  </si>
  <si>
    <t>XL</t>
  </si>
  <si>
    <t>коралловый</t>
  </si>
  <si>
    <t>Поло женское</t>
  </si>
  <si>
    <t>XXL</t>
  </si>
  <si>
    <t>темно-синий</t>
  </si>
  <si>
    <t>Лена31</t>
  </si>
  <si>
    <t>синий</t>
  </si>
  <si>
    <t>L</t>
  </si>
  <si>
    <t>голубой</t>
  </si>
  <si>
    <t>черный</t>
  </si>
  <si>
    <t>заказчик</t>
  </si>
  <si>
    <t>Оля</t>
  </si>
  <si>
    <t>Петя</t>
  </si>
  <si>
    <t>Вова</t>
  </si>
  <si>
    <t>Ира</t>
  </si>
  <si>
    <t>Женя</t>
  </si>
  <si>
    <t>Антон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</si>
</sst>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rgb="FFC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4" xfId="0" applyFill="1" applyBorder="1"/>
    <xf numFmtId="0" fontId="0" fillId="0" borderId="5" xfId="0" applyFill="1" applyBorder="1"/>
    <xf numFmtId="0" fontId="1" fillId="0" borderId="6" xfId="0" applyFont="1" applyFill="1" applyBorder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U15"/>
  <sheetViews>
    <sheetView tabSelected="1" workbookViewId="0">
      <selection activeCell="O6" sqref="O6"/>
    </sheetView>
  </sheetViews>
  <sheetFormatPr defaultRowHeight="15" x14ac:dyDescent="0.25"/>
  <cols>
    <col min="1" max="1" width="8.85546875" customWidth="1"/>
    <col min="2" max="2" width="23" customWidth="1"/>
  </cols>
  <sheetData>
    <row r="1" spans="1:21" ht="60" x14ac:dyDescent="0.25">
      <c r="A1" s="1" t="s">
        <v>35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 t="s">
        <v>5</v>
      </c>
      <c r="H1" s="3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4" t="s">
        <v>11</v>
      </c>
    </row>
    <row r="2" spans="1:21" ht="15.75" x14ac:dyDescent="0.25">
      <c r="A2" s="5" t="s">
        <v>36</v>
      </c>
      <c r="B2" s="6" t="s">
        <v>12</v>
      </c>
      <c r="C2" s="6" t="s">
        <v>13</v>
      </c>
      <c r="D2" s="6" t="s">
        <v>14</v>
      </c>
      <c r="E2" s="6">
        <v>1</v>
      </c>
      <c r="F2" s="6">
        <v>360</v>
      </c>
      <c r="G2" s="6">
        <f>IF(D2=$T$3,F2*1.1,IF(D2=$U$250,F2*1.2,IF(D2=$V$250,F2*1.3,F2)))</f>
        <v>360</v>
      </c>
      <c r="H2" s="6">
        <f t="shared" ref="H2:H15" si="0">G2*E2</f>
        <v>360</v>
      </c>
      <c r="I2" s="6">
        <f t="shared" ref="I2:I15" si="1">IF(ISERROR(MATCH(A2,$R$1:$R$6,0)),17,0)</f>
        <v>17</v>
      </c>
      <c r="J2" s="6">
        <f>H2/100*(I2+100)</f>
        <v>421.2</v>
      </c>
      <c r="K2" s="6">
        <v>20</v>
      </c>
      <c r="L2" s="6">
        <f t="shared" ref="L2:L15" si="2">IF(A2=A3,"",15)</f>
        <v>15</v>
      </c>
      <c r="M2" s="7">
        <f>IF(A2=A3,"",CEILING(SUMPRODUCT((A$2:A3=A2)*J$2:K3)+L2,5))</f>
        <v>460</v>
      </c>
      <c r="N2" s="8"/>
      <c r="O2" s="8"/>
      <c r="P2" s="8"/>
      <c r="Q2" s="8"/>
      <c r="R2" s="8"/>
      <c r="S2" s="8"/>
      <c r="T2" s="8"/>
      <c r="U2" s="8"/>
    </row>
    <row r="3" spans="1:21" ht="15.75" x14ac:dyDescent="0.25">
      <c r="A3" s="5" t="s">
        <v>37</v>
      </c>
      <c r="B3" s="6" t="s">
        <v>15</v>
      </c>
      <c r="C3" s="6" t="s">
        <v>16</v>
      </c>
      <c r="D3" s="6" t="s">
        <v>17</v>
      </c>
      <c r="E3" s="6">
        <v>1</v>
      </c>
      <c r="F3" s="6">
        <v>180</v>
      </c>
      <c r="G3" s="6">
        <f>IF(D3=$T$3,F3*1.1,IF(D3=$U$250,F3*1.2,IF(D3=$V$250,F3*1.3,F3)))</f>
        <v>180</v>
      </c>
      <c r="H3" s="6">
        <f t="shared" si="0"/>
        <v>180</v>
      </c>
      <c r="I3" s="6">
        <f t="shared" si="1"/>
        <v>17</v>
      </c>
      <c r="J3" s="6">
        <f t="shared" ref="J3:J15" si="3">H3/100*(I3+100)</f>
        <v>210.6</v>
      </c>
      <c r="K3" s="6">
        <v>20</v>
      </c>
      <c r="L3" s="6" t="str">
        <f t="shared" si="2"/>
        <v/>
      </c>
      <c r="M3" s="7" t="str">
        <f>IF(A3=A4,"",CEILING(SUMPRODUCT((A$2:A4=A3)*J$2:K4)+L3,5))</f>
        <v/>
      </c>
      <c r="N3" s="8"/>
      <c r="O3" s="8"/>
      <c r="P3" s="8"/>
      <c r="Q3" s="8"/>
      <c r="R3" s="8"/>
      <c r="S3" s="8" t="s">
        <v>18</v>
      </c>
      <c r="T3" s="8" t="s">
        <v>19</v>
      </c>
      <c r="U3" s="8" t="s">
        <v>20</v>
      </c>
    </row>
    <row r="4" spans="1:21" ht="15.75" x14ac:dyDescent="0.25">
      <c r="A4" s="5" t="s">
        <v>37</v>
      </c>
      <c r="B4" s="6" t="s">
        <v>15</v>
      </c>
      <c r="C4" s="6" t="s">
        <v>16</v>
      </c>
      <c r="D4" s="6" t="s">
        <v>14</v>
      </c>
      <c r="E4" s="6">
        <v>1</v>
      </c>
      <c r="F4" s="6">
        <v>180</v>
      </c>
      <c r="G4" s="6">
        <f>IF(D4=$T$3,F4*1.1,IF(D4=$U$250,F4*1.2,IF(D4=$V$250,F4*1.3,F4)))</f>
        <v>180</v>
      </c>
      <c r="H4" s="6">
        <f t="shared" si="0"/>
        <v>180</v>
      </c>
      <c r="I4" s="6">
        <f t="shared" si="1"/>
        <v>17</v>
      </c>
      <c r="J4" s="6">
        <f t="shared" si="3"/>
        <v>210.6</v>
      </c>
      <c r="K4" s="6">
        <v>20</v>
      </c>
      <c r="L4" s="6">
        <f t="shared" si="2"/>
        <v>15</v>
      </c>
      <c r="M4" s="7">
        <f>IF(A4=A5,"",CEILING(SUMPRODUCT((A$2:A5=A4)*J$2:K5)+L4,5))</f>
        <v>480</v>
      </c>
      <c r="N4" s="8"/>
      <c r="O4" s="8"/>
      <c r="P4" s="8"/>
      <c r="Q4" s="8"/>
      <c r="R4" s="8"/>
      <c r="S4" s="8"/>
      <c r="T4" s="8"/>
      <c r="U4" s="8"/>
    </row>
    <row r="5" spans="1:21" ht="15.75" x14ac:dyDescent="0.25">
      <c r="A5" s="5" t="s">
        <v>38</v>
      </c>
      <c r="B5" s="6" t="s">
        <v>21</v>
      </c>
      <c r="C5" s="6" t="s">
        <v>22</v>
      </c>
      <c r="D5" s="6" t="s">
        <v>17</v>
      </c>
      <c r="E5" s="6">
        <v>1</v>
      </c>
      <c r="F5" s="6">
        <v>180</v>
      </c>
      <c r="G5" s="6">
        <f>IF(D5=$T$3,F5*1.1,IF(D5=$U$250,F5*1.2,IF(D5=$V$250,F5*1.3,F5)))</f>
        <v>180</v>
      </c>
      <c r="H5" s="6">
        <f t="shared" si="0"/>
        <v>180</v>
      </c>
      <c r="I5" s="6">
        <f t="shared" si="1"/>
        <v>17</v>
      </c>
      <c r="J5" s="6">
        <f t="shared" si="3"/>
        <v>210.6</v>
      </c>
      <c r="K5" s="6">
        <v>20</v>
      </c>
      <c r="L5" s="6" t="str">
        <f t="shared" si="2"/>
        <v/>
      </c>
      <c r="M5" s="7" t="str">
        <f>IF(A5=A6,"",CEILING(SUMPRODUCT((A$2:A6=A5)*J$2:K6)+L5,5))</f>
        <v/>
      </c>
      <c r="N5" s="8"/>
      <c r="O5" s="8"/>
      <c r="P5" s="8"/>
      <c r="Q5" s="8"/>
      <c r="R5" s="8"/>
      <c r="S5" s="8"/>
      <c r="T5" s="8"/>
      <c r="U5" s="8"/>
    </row>
    <row r="6" spans="1:21" ht="15.75" x14ac:dyDescent="0.25">
      <c r="A6" s="5" t="s">
        <v>38</v>
      </c>
      <c r="B6" s="6" t="s">
        <v>21</v>
      </c>
      <c r="C6" s="6" t="s">
        <v>16</v>
      </c>
      <c r="D6" s="6" t="s">
        <v>18</v>
      </c>
      <c r="E6" s="6">
        <v>1</v>
      </c>
      <c r="F6" s="6">
        <v>180</v>
      </c>
      <c r="G6" s="6">
        <f>IF(D6=$S$3,F6*1.1,IF(D6=$U$250,F6*1.2,IF(D6=$V$250,F6*1.3,F6)))</f>
        <v>198.00000000000003</v>
      </c>
      <c r="H6" s="6">
        <f t="shared" si="0"/>
        <v>198.00000000000003</v>
      </c>
      <c r="I6" s="6">
        <f t="shared" si="1"/>
        <v>17</v>
      </c>
      <c r="J6" s="6">
        <f t="shared" si="3"/>
        <v>231.66000000000003</v>
      </c>
      <c r="K6" s="6">
        <v>20</v>
      </c>
      <c r="L6" s="6" t="str">
        <f t="shared" si="2"/>
        <v/>
      </c>
      <c r="M6" s="7" t="str">
        <f>IF(A6=A7,"",CEILING(SUMPRODUCT((A$2:A7=A6)*J$2:K7)+L6,5))</f>
        <v/>
      </c>
      <c r="N6" s="8"/>
      <c r="O6" s="8"/>
      <c r="P6" s="8"/>
      <c r="Q6" s="8"/>
      <c r="R6" s="8"/>
      <c r="S6" s="8"/>
      <c r="T6" s="8"/>
      <c r="U6" s="8"/>
    </row>
    <row r="7" spans="1:21" ht="15.75" x14ac:dyDescent="0.25">
      <c r="A7" s="5" t="s">
        <v>38</v>
      </c>
      <c r="B7" s="6" t="s">
        <v>15</v>
      </c>
      <c r="C7" s="6" t="s">
        <v>23</v>
      </c>
      <c r="D7" s="6" t="s">
        <v>14</v>
      </c>
      <c r="E7" s="6">
        <v>1</v>
      </c>
      <c r="F7" s="6">
        <v>180</v>
      </c>
      <c r="G7" s="6">
        <f>IF(D7=$T$3,F7*1.1,IF(D7=$T$250,F7*1.2,IF(D7=$V$250,F7*1.3,F7)))</f>
        <v>180</v>
      </c>
      <c r="H7" s="6">
        <f t="shared" si="0"/>
        <v>180</v>
      </c>
      <c r="I7" s="6">
        <f t="shared" si="1"/>
        <v>17</v>
      </c>
      <c r="J7" s="6">
        <f t="shared" si="3"/>
        <v>210.6</v>
      </c>
      <c r="K7" s="6">
        <v>20</v>
      </c>
      <c r="L7" s="6" t="str">
        <f t="shared" si="2"/>
        <v/>
      </c>
      <c r="M7" s="7" t="str">
        <f>IF(A7=A8,"",CEILING(SUMPRODUCT((A$2:A8=A7)*J$2:K8)+L7,5))</f>
        <v/>
      </c>
      <c r="N7" s="8"/>
      <c r="O7" s="8"/>
      <c r="P7" s="8"/>
      <c r="Q7" s="8"/>
      <c r="R7" s="8"/>
      <c r="S7" s="8"/>
      <c r="T7" s="8"/>
      <c r="U7" s="8"/>
    </row>
    <row r="8" spans="1:21" ht="15.75" x14ac:dyDescent="0.25">
      <c r="A8" s="5" t="s">
        <v>38</v>
      </c>
      <c r="B8" s="6" t="s">
        <v>12</v>
      </c>
      <c r="C8" s="6" t="s">
        <v>16</v>
      </c>
      <c r="D8" s="6" t="s">
        <v>17</v>
      </c>
      <c r="E8" s="6">
        <v>1</v>
      </c>
      <c r="F8" s="6">
        <v>360</v>
      </c>
      <c r="G8" s="6">
        <f>IF(D8=$T$3,F8*1.1,IF(D8=$U$250,F8*1.2,IF(D8=$U$250,F8*1.3,F8)))</f>
        <v>360</v>
      </c>
      <c r="H8" s="6">
        <f t="shared" si="0"/>
        <v>360</v>
      </c>
      <c r="I8" s="6">
        <f t="shared" si="1"/>
        <v>17</v>
      </c>
      <c r="J8" s="6">
        <f t="shared" si="3"/>
        <v>421.2</v>
      </c>
      <c r="K8" s="6">
        <v>20</v>
      </c>
      <c r="L8" s="6">
        <f t="shared" si="2"/>
        <v>15</v>
      </c>
      <c r="M8" s="7">
        <f>IF(A8=A9,"",CEILING(SUMPRODUCT((A$2:A9=A8)*J$2:K9)+L8,5))</f>
        <v>1170</v>
      </c>
      <c r="N8" s="8"/>
      <c r="O8" s="8"/>
      <c r="P8" s="8"/>
      <c r="Q8" s="8"/>
      <c r="R8" s="8"/>
      <c r="S8" s="8"/>
      <c r="T8" s="8"/>
      <c r="U8" s="8"/>
    </row>
    <row r="9" spans="1:21" ht="15.75" x14ac:dyDescent="0.25">
      <c r="A9" s="5" t="s">
        <v>39</v>
      </c>
      <c r="B9" s="6" t="s">
        <v>15</v>
      </c>
      <c r="C9" s="6" t="s">
        <v>24</v>
      </c>
      <c r="D9" s="6" t="s">
        <v>25</v>
      </c>
      <c r="E9" s="6">
        <v>1</v>
      </c>
      <c r="F9" s="6">
        <v>180</v>
      </c>
      <c r="G9" s="6">
        <f t="shared" ref="G9:G15" si="4">IF(D9=$T$3,F9*1.1,IF(D9=$U$250,F9*1.2,IF(D9=$V$250,F9*1.3,F9)))</f>
        <v>180</v>
      </c>
      <c r="H9" s="6">
        <f t="shared" si="0"/>
        <v>180</v>
      </c>
      <c r="I9" s="6">
        <f t="shared" si="1"/>
        <v>17</v>
      </c>
      <c r="J9" s="6">
        <f t="shared" si="3"/>
        <v>210.6</v>
      </c>
      <c r="K9" s="6">
        <v>20</v>
      </c>
      <c r="L9" s="6">
        <f t="shared" si="2"/>
        <v>15</v>
      </c>
      <c r="M9" s="7">
        <f>IF(A9=A10,"",CEILING(SUMPRODUCT((A$2:A10=A9)*J$2:K10)+L9,5))</f>
        <v>250</v>
      </c>
      <c r="N9" s="8"/>
      <c r="O9" s="8"/>
      <c r="P9" s="8"/>
      <c r="Q9" s="8"/>
      <c r="R9" s="8"/>
      <c r="S9" s="8"/>
      <c r="T9" s="8"/>
      <c r="U9" s="8"/>
    </row>
    <row r="10" spans="1:21" ht="15.75" x14ac:dyDescent="0.25">
      <c r="A10" s="5" t="s">
        <v>40</v>
      </c>
      <c r="B10" s="6" t="s">
        <v>15</v>
      </c>
      <c r="C10" s="6" t="s">
        <v>26</v>
      </c>
      <c r="D10" s="6" t="s">
        <v>25</v>
      </c>
      <c r="E10" s="6">
        <v>1</v>
      </c>
      <c r="F10" s="6">
        <v>180</v>
      </c>
      <c r="G10" s="6">
        <f t="shared" si="4"/>
        <v>180</v>
      </c>
      <c r="H10" s="6">
        <f t="shared" si="0"/>
        <v>180</v>
      </c>
      <c r="I10" s="6">
        <f t="shared" si="1"/>
        <v>17</v>
      </c>
      <c r="J10" s="6">
        <f t="shared" si="3"/>
        <v>210.6</v>
      </c>
      <c r="K10" s="6">
        <v>20</v>
      </c>
      <c r="L10" s="6" t="str">
        <f t="shared" si="2"/>
        <v/>
      </c>
      <c r="M10" s="7" t="str">
        <f>IF(A10=A11,"",CEILING(SUMPRODUCT((A$2:A11=A10)*J$2:K11)+L10,5))</f>
        <v/>
      </c>
      <c r="N10" s="8"/>
      <c r="O10" s="8"/>
      <c r="P10" s="8"/>
      <c r="Q10" s="8"/>
      <c r="R10" s="8"/>
      <c r="S10" s="8"/>
      <c r="T10" s="8"/>
      <c r="U10" s="8"/>
    </row>
    <row r="11" spans="1:21" ht="15.75" x14ac:dyDescent="0.25">
      <c r="A11" s="5" t="s">
        <v>40</v>
      </c>
      <c r="B11" s="6" t="s">
        <v>27</v>
      </c>
      <c r="C11" s="6" t="s">
        <v>16</v>
      </c>
      <c r="D11" s="6" t="s">
        <v>28</v>
      </c>
      <c r="E11" s="6">
        <v>1</v>
      </c>
      <c r="F11" s="6">
        <v>360</v>
      </c>
      <c r="G11" s="6">
        <f t="shared" si="4"/>
        <v>360</v>
      </c>
      <c r="H11" s="6">
        <f t="shared" si="0"/>
        <v>360</v>
      </c>
      <c r="I11" s="6">
        <f t="shared" si="1"/>
        <v>17</v>
      </c>
      <c r="J11" s="6">
        <f t="shared" si="3"/>
        <v>421.2</v>
      </c>
      <c r="K11" s="6">
        <v>20</v>
      </c>
      <c r="L11" s="6" t="str">
        <f t="shared" si="2"/>
        <v/>
      </c>
      <c r="M11" s="7" t="str">
        <f>IF(A11=A12,"",CEILING(SUMPRODUCT((A$2:A12=A11)*J$2:K12)+L11,5))</f>
        <v/>
      </c>
      <c r="N11" s="8"/>
      <c r="O11" s="8"/>
      <c r="P11" s="8"/>
      <c r="Q11" s="8"/>
      <c r="R11" s="8"/>
      <c r="S11" s="8"/>
      <c r="T11" s="8"/>
      <c r="U11" s="8"/>
    </row>
    <row r="12" spans="1:21" ht="15.75" x14ac:dyDescent="0.25">
      <c r="A12" s="5" t="s">
        <v>40</v>
      </c>
      <c r="B12" s="6" t="s">
        <v>27</v>
      </c>
      <c r="C12" s="6" t="s">
        <v>29</v>
      </c>
      <c r="D12" s="6" t="s">
        <v>28</v>
      </c>
      <c r="E12" s="6">
        <v>1</v>
      </c>
      <c r="F12" s="6">
        <v>360</v>
      </c>
      <c r="G12" s="6">
        <f t="shared" si="4"/>
        <v>360</v>
      </c>
      <c r="H12" s="6">
        <f t="shared" si="0"/>
        <v>360</v>
      </c>
      <c r="I12" s="6">
        <f t="shared" si="1"/>
        <v>17</v>
      </c>
      <c r="J12" s="6">
        <f t="shared" si="3"/>
        <v>421.2</v>
      </c>
      <c r="K12" s="6">
        <v>20</v>
      </c>
      <c r="L12" s="6">
        <f t="shared" si="2"/>
        <v>15</v>
      </c>
      <c r="M12" s="7">
        <f>IF(A12=A13,"",CEILING(SUMPRODUCT((A$2:A13=A12)*J$2:K13)+L12,5))</f>
        <v>1130</v>
      </c>
      <c r="N12" s="8"/>
      <c r="O12" s="8"/>
      <c r="P12" s="8"/>
      <c r="Q12" s="8"/>
      <c r="R12" s="8"/>
      <c r="S12" s="8"/>
      <c r="T12" s="8"/>
      <c r="U12" s="8"/>
    </row>
    <row r="13" spans="1:21" ht="15.75" x14ac:dyDescent="0.25">
      <c r="A13" s="5" t="s">
        <v>30</v>
      </c>
      <c r="B13" s="6" t="s">
        <v>15</v>
      </c>
      <c r="C13" s="6" t="s">
        <v>31</v>
      </c>
      <c r="D13" s="6" t="s">
        <v>32</v>
      </c>
      <c r="E13" s="6">
        <v>1</v>
      </c>
      <c r="F13" s="6">
        <v>180</v>
      </c>
      <c r="G13" s="6">
        <f t="shared" si="4"/>
        <v>180</v>
      </c>
      <c r="H13" s="6">
        <f t="shared" si="0"/>
        <v>180</v>
      </c>
      <c r="I13" s="6">
        <f t="shared" si="1"/>
        <v>17</v>
      </c>
      <c r="J13" s="6">
        <f t="shared" si="3"/>
        <v>210.6</v>
      </c>
      <c r="K13" s="6">
        <v>20</v>
      </c>
      <c r="L13" s="6" t="str">
        <f t="shared" si="2"/>
        <v/>
      </c>
      <c r="M13" s="7" t="str">
        <f>IF(A13=A14,"",CEILING(SUMPRODUCT((A$2:A14=A13)*J$2:K14)+L13,5))</f>
        <v/>
      </c>
      <c r="N13" s="8"/>
      <c r="O13" s="8"/>
      <c r="P13" s="8"/>
      <c r="Q13" s="8"/>
      <c r="R13" s="8"/>
      <c r="S13" s="8"/>
      <c r="T13" s="8"/>
      <c r="U13" s="8"/>
    </row>
    <row r="14" spans="1:21" ht="15.75" x14ac:dyDescent="0.25">
      <c r="A14" s="5" t="s">
        <v>30</v>
      </c>
      <c r="B14" s="6" t="s">
        <v>21</v>
      </c>
      <c r="C14" s="6" t="s">
        <v>33</v>
      </c>
      <c r="D14" s="6" t="s">
        <v>14</v>
      </c>
      <c r="E14" s="6">
        <v>1</v>
      </c>
      <c r="F14" s="6">
        <v>180</v>
      </c>
      <c r="G14" s="6">
        <f t="shared" si="4"/>
        <v>180</v>
      </c>
      <c r="H14" s="6">
        <f t="shared" si="0"/>
        <v>180</v>
      </c>
      <c r="I14" s="6">
        <f t="shared" si="1"/>
        <v>17</v>
      </c>
      <c r="J14" s="6">
        <f t="shared" si="3"/>
        <v>210.6</v>
      </c>
      <c r="K14" s="6">
        <v>20</v>
      </c>
      <c r="L14" s="6">
        <f t="shared" si="2"/>
        <v>15</v>
      </c>
      <c r="M14" s="7">
        <f>IF(A14=A15,"",CEILING(SUMPRODUCT((A$2:A15=A14)*J$2:K15)+L14,5))</f>
        <v>480</v>
      </c>
      <c r="N14" s="8"/>
      <c r="O14" s="8"/>
      <c r="P14" s="8"/>
      <c r="Q14" s="8"/>
      <c r="R14" s="8"/>
      <c r="S14" s="8"/>
      <c r="T14" s="8"/>
      <c r="U14" s="8"/>
    </row>
    <row r="15" spans="1:21" ht="15.75" x14ac:dyDescent="0.25">
      <c r="A15" s="5" t="s">
        <v>41</v>
      </c>
      <c r="B15" s="6" t="s">
        <v>15</v>
      </c>
      <c r="C15" s="6" t="s">
        <v>34</v>
      </c>
      <c r="D15" s="6" t="s">
        <v>17</v>
      </c>
      <c r="E15" s="6">
        <v>1</v>
      </c>
      <c r="F15" s="6">
        <v>180</v>
      </c>
      <c r="G15" s="6">
        <f t="shared" si="4"/>
        <v>180</v>
      </c>
      <c r="H15" s="6">
        <f t="shared" si="0"/>
        <v>180</v>
      </c>
      <c r="I15" s="6">
        <f t="shared" si="1"/>
        <v>17</v>
      </c>
      <c r="J15" s="6">
        <f t="shared" si="3"/>
        <v>210.6</v>
      </c>
      <c r="K15" s="6">
        <v>20</v>
      </c>
      <c r="L15" s="6">
        <f t="shared" si="2"/>
        <v>15</v>
      </c>
      <c r="M15" s="7">
        <f>IF(A15=A16,"",CEILING(SUMPRODUCT((A$2:A16=A15)*J$2:K16)+L15,5))</f>
        <v>250</v>
      </c>
      <c r="N15" s="8"/>
      <c r="O15" s="8"/>
      <c r="P15" s="8"/>
      <c r="Q15" s="8"/>
      <c r="R15" s="8"/>
      <c r="S15" s="8"/>
      <c r="T15" s="8"/>
      <c r="U15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2017-03-25T21:30:20Z</dcterms:modified>
</cp:coreProperties>
</file>