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64011"/>
  <bookViews>
    <workbookView xWindow="0" yWindow="0" windowWidth="28800" windowHeight="12210"/>
  </bookViews>
  <sheets>
    <sheet name="26.03.2017" sheetId="1" r:id="rId1"/>
    <sheet name="спр_номенкл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C14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F14" i="1" l="1"/>
  <c r="F13" i="1"/>
  <c r="F15" i="1"/>
  <c r="F16" i="1"/>
  <c r="F17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H41" i="1"/>
</calcChain>
</file>

<file path=xl/sharedStrings.xml><?xml version="1.0" encoding="utf-8"?>
<sst xmlns="http://schemas.openxmlformats.org/spreadsheetml/2006/main" count="146" uniqueCount="73">
  <si>
    <t>N</t>
  </si>
  <si>
    <t>Группа</t>
  </si>
  <si>
    <t>Кол-во</t>
  </si>
  <si>
    <t>Стоимость</t>
  </si>
  <si>
    <t>Вес</t>
  </si>
  <si>
    <t>Коробки</t>
  </si>
  <si>
    <t>Итог</t>
  </si>
  <si>
    <t>Цена</t>
  </si>
  <si>
    <t>Номенклатура</t>
  </si>
  <si>
    <t>Казенка</t>
  </si>
  <si>
    <t>Портфельные</t>
  </si>
  <si>
    <t>Водка "Казёнка" 0,25 л (Белвино)</t>
  </si>
  <si>
    <t>Водка "Казёнка" 0,25 л (Татарстан)</t>
  </si>
  <si>
    <t>Водка "Казёнка" 0,25 л PLATINUM (Белвино)</t>
  </si>
  <si>
    <t>Водка "Казёнка" 0,25 л PLATINUM (Татарстан)</t>
  </si>
  <si>
    <t>Водка "Казёнка" 0,25 л PLATINUM (КБР)</t>
  </si>
  <si>
    <t>Водка КАЗЁНКА, 40%, 0,25л ЮИ</t>
  </si>
  <si>
    <t>Водка "Казёнка" 0,25 л (КБР)</t>
  </si>
  <si>
    <t>Водка "Казёнка" 0,375л (Белвино)</t>
  </si>
  <si>
    <t>Водка "Казёнка" 0,375л (КБР)</t>
  </si>
  <si>
    <t>Водка "Казёнка" 0,5 л (БЕЛВИНО)</t>
  </si>
  <si>
    <t>Водка КАЗЁНКА, 40%, 0,5л ЮИ</t>
  </si>
  <si>
    <t>Водка "Казёнка" 0,5 л (КБР)</t>
  </si>
  <si>
    <t>Водка "Казёнка" 0,5 л (Татарстан)</t>
  </si>
  <si>
    <t>Водка "Казёнка  Ржаная" 0,5 л (Татарстан)</t>
  </si>
  <si>
    <t>Водка "Казёнка  Ржаная" 0,5 л- Лента (Татарстан)</t>
  </si>
  <si>
    <t>Настойка горькая  "Казёнка  лимон" 0,5 л</t>
  </si>
  <si>
    <t>Водка "Казёнка PLATINUM" 0,5 л (КБР)</t>
  </si>
  <si>
    <t>Водка "Казёнка PLATINUM" 0,5 л (Татарстан)</t>
  </si>
  <si>
    <t>Водка "Казёнка" 0,7 л (КБР)</t>
  </si>
  <si>
    <t>Водка "Казёнка" 0,7 л (Белвино)</t>
  </si>
  <si>
    <t>Водка "Казёнка" 0,7 л  PLATINUM (КБР)</t>
  </si>
  <si>
    <t>Водка "Казёнка" 1,0 л  PLATINUM (КБР)</t>
  </si>
  <si>
    <t>Водка "Казёнка" 1,0 л (КБР)</t>
  </si>
  <si>
    <t>Водка "Казёнка" 1,0 л (БЕЛВИНО)</t>
  </si>
  <si>
    <t>Настойка горькая  "Казёнка  с ароматом зеленого яблока" 0,5 л (Татарстан)</t>
  </si>
  <si>
    <t>Настойка горькая  "Казёнка  с ароматом зеленого яблока" 0,5 л (Ульяновск)</t>
  </si>
  <si>
    <t>Настойка горькая  "Казёнка  с ароматом клубники" 0,5 л (Татарстан)</t>
  </si>
  <si>
    <t>Настойка горькая  "Казёнка  с ароматом клубники" 0,5 л (Ульяновск)</t>
  </si>
  <si>
    <t>Настойка горькая  "Казёнка  с ароматом ментола" 0,5 л (Татспиртпром)</t>
  </si>
  <si>
    <t>Настойка горькая  "Казёнка  с ароматом ментола" 0,5 л (Ульяновск)</t>
  </si>
  <si>
    <t>Настойка горькая  "Казёнка  с ароматом цитрона" 0,5 л (Татарстан)</t>
  </si>
  <si>
    <t>Настойка горькая  "Казёнка  с ароматом цитрона" 0,5 л (Ульяновск)</t>
  </si>
  <si>
    <t>Настойка горькая  "Казёнка  с ароматом черной смородины" 0,5 л (Татарстан)</t>
  </si>
  <si>
    <t>Настойка горькая  "Казёнка  с ароматом черной смородины" 0,5 л (Ульяновск)</t>
  </si>
  <si>
    <t>Байкал</t>
  </si>
  <si>
    <t>Водка БАЙКАЛ  0,7 л</t>
  </si>
  <si>
    <t>Водка БАЙКАЛ  0,5 л</t>
  </si>
  <si>
    <t>Настойка горькая БАЙКАЛ НА КЕДРОВЫХ ОРЕШКАХ 0,5</t>
  </si>
  <si>
    <t>Настойка горькая БАЙКАЛ ЧАБРЕЦ И ИМБИРЬ 0,5</t>
  </si>
  <si>
    <t>Водка "ФИШ МЯГКАЯ" 0,5 (КБР)</t>
  </si>
  <si>
    <t>Водка "ФИШ" 0,5 л (КБР)</t>
  </si>
  <si>
    <t>Водка "ФИШ" (FISH) 40%,  0,5л  ЮИ</t>
  </si>
  <si>
    <t>Водка "ФИШ (FISH)" 0,5л  УРЖУМ</t>
  </si>
  <si>
    <t>Водка "ФИШ" 0,5 л (БЕЛВИНО)</t>
  </si>
  <si>
    <t>Водка "ФИШ" 0,5 л (УРЖУМ)</t>
  </si>
  <si>
    <t>Водка Овсянка садовая 0,5 (УРЖУМ)</t>
  </si>
  <si>
    <t>Водка Дерзкая 0,5 (УРЖУМ)</t>
  </si>
  <si>
    <t>Водка "Белые Рыбы" 0,5 л (Белвино)</t>
  </si>
  <si>
    <t>Водка "Белые Рыбы" 0,5 л (Осетия)</t>
  </si>
  <si>
    <t>Водка "БЕЛЫЕ РЫБЫ" 0,5 л (УРЖУМ)</t>
  </si>
  <si>
    <t>Водка "Живое Озеро" 0,5 л (УРЖУМ)</t>
  </si>
  <si>
    <t>Водка "ПИТКАЯ" 1,0 л (КБР)</t>
  </si>
  <si>
    <t>Водка "ПИТКАЯ" 1,0 л (УРЖУМ)</t>
  </si>
  <si>
    <t>Водка  ПИТКАЯ, 40%  0,5л ЮИ</t>
  </si>
  <si>
    <t>Водка Покровка 0,5 (УРЖУМ)</t>
  </si>
  <si>
    <t>Водка "ПИТКАЯ" 0,5 л (Уржум)</t>
  </si>
  <si>
    <t>Водка "Питкая" 0,25 л (БЕЛВИНО)</t>
  </si>
  <si>
    <t>Водка Покровка 0,25 (БЕЛВИНО)</t>
  </si>
  <si>
    <t>Водка "Питкая" 0,5 л (БЕЛВИНО)</t>
  </si>
  <si>
    <t>группа</t>
  </si>
  <si>
    <t>Водка "ПИТКАЯ" 0,5 л (КБР)</t>
  </si>
  <si>
    <t>ОТПРАВИТЬ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</si>
</sst>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Border="1"/>
    <xf numFmtId="0" fontId="0" fillId="0" borderId="1" xfId="0" applyBorder="1"/>
    <xf numFmtId="0" fontId="0" fillId="3" borderId="3" xfId="0" applyFont="1" applyFill="1" applyBorder="1"/>
    <xf numFmtId="0" fontId="0" fillId="3" borderId="2" xfId="0" applyFont="1" applyFill="1" applyBorder="1"/>
    <xf numFmtId="0" fontId="0" fillId="0" borderId="3" xfId="0" applyFont="1" applyBorder="1"/>
    <xf numFmtId="0" fontId="0" fillId="0" borderId="2" xfId="0" applyFont="1" applyBorder="1"/>
    <xf numFmtId="0" fontId="0" fillId="0" borderId="0" xfId="0" applyAlignment="1">
      <alignment horizontal="lef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3" fillId="0" borderId="0" xfId="0" applyFont="1" applyFill="1" applyBorder="1"/>
    <xf numFmtId="0" fontId="3" fillId="0" borderId="6" xfId="0" applyFont="1" applyFill="1" applyBorder="1"/>
    <xf numFmtId="0" fontId="5" fillId="4" borderId="7" xfId="3" applyNumberFormat="1" applyFont="1" applyFill="1" applyBorder="1" applyAlignment="1">
      <alignment horizontal="left" vertical="top" wrapText="1"/>
    </xf>
    <xf numFmtId="0" fontId="5" fillId="4" borderId="7" xfId="2" applyNumberFormat="1" applyFont="1" applyFill="1" applyBorder="1" applyAlignment="1">
      <alignment horizontal="left" vertical="top" wrapText="1"/>
    </xf>
    <xf numFmtId="0" fontId="5" fillId="4" borderId="0" xfId="2" applyNumberFormat="1" applyFont="1" applyFill="1" applyBorder="1" applyAlignment="1">
      <alignment horizontal="left" vertical="top" wrapText="1"/>
    </xf>
    <xf numFmtId="0" fontId="6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_2016" xfId="2"/>
    <cellStyle name="Обычный_август" xfId="3"/>
  </cellStyles>
  <dxfs count="5"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2:H41" totalsRowCount="1" headerRowDxfId="4" tableBorderDxfId="3">
  <autoFilter ref="A12:H40"/>
  <tableColumns count="8">
    <tableColumn id="1" name="N" totalsRowLabel="Итог"/>
    <tableColumn id="2" name="Номенклатура"/>
    <tableColumn id="3" name="Группа" dataDxfId="2">
      <calculatedColumnFormula>VLOOKUP(B13,спр_номенкл!$B$3:$C$62,2,0)</calculatedColumnFormula>
    </tableColumn>
    <tableColumn id="4" name="Кол-во"/>
    <tableColumn id="5" name="Цена"/>
    <tableColumn id="6" name="Стоимость" totalsRowFunction="sum" dataDxfId="1">
      <calculatedColumnFormula>Таблица2[[#This Row],[Кол-во]]*Таблица2[[#This Row],[Цена]]</calculatedColumnFormula>
    </tableColumn>
    <tableColumn id="7" name="Вес" totalsRowFunction="sum" dataDxfId="0"/>
    <tableColumn id="8" name="Коробки" totalsRowFunction="count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1"/>
  <sheetViews>
    <sheetView tabSelected="1" topLeftCell="A9" zoomScaleNormal="100" workbookViewId="0">
      <selection activeCell="J10" sqref="J10:K12"/>
    </sheetView>
  </sheetViews>
  <sheetFormatPr defaultRowHeight="15" x14ac:dyDescent="0.25"/>
  <cols>
    <col min="1" max="1" width="4.42578125" customWidth="1"/>
    <col min="2" max="2" width="40.5703125" customWidth="1"/>
    <col min="3" max="3" width="13.5703125" customWidth="1"/>
    <col min="4" max="4" width="9.28515625" customWidth="1"/>
    <col min="5" max="5" width="8.42578125" customWidth="1"/>
    <col min="6" max="6" width="10.7109375" customWidth="1"/>
    <col min="7" max="7" width="9" customWidth="1"/>
    <col min="8" max="8" width="11.7109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</row>
    <row r="2" spans="1:13" x14ac:dyDescent="0.25">
      <c r="A2" s="1"/>
      <c r="B2" s="1"/>
      <c r="C2" s="1"/>
      <c r="D2" s="1"/>
      <c r="E2" s="1"/>
      <c r="F2" s="1"/>
      <c r="G2" s="1"/>
      <c r="H2" s="1"/>
    </row>
    <row r="3" spans="1:13" x14ac:dyDescent="0.25">
      <c r="A3" s="1"/>
      <c r="B3" s="1"/>
      <c r="C3" s="1"/>
      <c r="D3" s="1"/>
      <c r="E3" s="1"/>
      <c r="F3" s="1"/>
      <c r="G3" s="1"/>
      <c r="H3" s="1"/>
    </row>
    <row r="4" spans="1:13" x14ac:dyDescent="0.25">
      <c r="A4" s="1"/>
      <c r="B4" s="1"/>
      <c r="C4" s="1"/>
      <c r="D4" s="1"/>
      <c r="E4" s="1"/>
      <c r="F4" s="1"/>
      <c r="G4" s="1"/>
      <c r="H4" s="1"/>
    </row>
    <row r="5" spans="1:13" x14ac:dyDescent="0.25">
      <c r="A5" s="1"/>
      <c r="B5" s="1"/>
      <c r="C5" s="1"/>
      <c r="D5" s="1"/>
      <c r="E5" s="1"/>
      <c r="F5" s="1"/>
      <c r="G5" s="1"/>
      <c r="H5" s="1"/>
    </row>
    <row r="6" spans="1:13" x14ac:dyDescent="0.25">
      <c r="A6" s="1"/>
      <c r="B6" s="1"/>
      <c r="C6" s="1"/>
      <c r="D6" s="1"/>
      <c r="E6" s="1"/>
      <c r="F6" s="1"/>
      <c r="G6" s="1"/>
      <c r="H6" s="1"/>
    </row>
    <row r="7" spans="1:13" x14ac:dyDescent="0.25">
      <c r="A7" s="1"/>
      <c r="B7" s="1"/>
      <c r="C7" s="1"/>
      <c r="D7" s="1"/>
      <c r="E7" s="1"/>
      <c r="F7" s="1"/>
      <c r="G7" s="1"/>
      <c r="H7" s="1"/>
    </row>
    <row r="8" spans="1:13" x14ac:dyDescent="0.25">
      <c r="A8" s="1"/>
      <c r="B8" s="1"/>
      <c r="C8" s="1"/>
      <c r="D8" s="1"/>
      <c r="E8" s="1"/>
      <c r="F8" s="1"/>
      <c r="G8" s="1"/>
      <c r="H8" s="1"/>
    </row>
    <row r="9" spans="1:13" ht="15.75" thickBot="1" x14ac:dyDescent="0.3">
      <c r="A9" s="1"/>
      <c r="B9" s="1"/>
      <c r="C9" s="1"/>
      <c r="D9" s="1"/>
      <c r="E9" s="1"/>
      <c r="F9" s="1"/>
      <c r="G9" s="1"/>
      <c r="H9" s="1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J10" s="19" t="s">
        <v>72</v>
      </c>
      <c r="K10" s="20"/>
    </row>
    <row r="11" spans="1:13" x14ac:dyDescent="0.25">
      <c r="J11" s="21"/>
      <c r="K11" s="22"/>
    </row>
    <row r="12" spans="1:13" ht="15.75" thickBot="1" x14ac:dyDescent="0.3">
      <c r="A12" s="8" t="s">
        <v>0</v>
      </c>
      <c r="B12" s="9" t="s">
        <v>8</v>
      </c>
      <c r="C12" s="9" t="s">
        <v>1</v>
      </c>
      <c r="D12" s="9" t="s">
        <v>2</v>
      </c>
      <c r="E12" s="9" t="s">
        <v>7</v>
      </c>
      <c r="F12" s="9" t="s">
        <v>3</v>
      </c>
      <c r="G12" s="9" t="s">
        <v>4</v>
      </c>
      <c r="H12" s="10" t="s">
        <v>5</v>
      </c>
      <c r="J12" s="23"/>
      <c r="K12" s="24"/>
    </row>
    <row r="13" spans="1:13" x14ac:dyDescent="0.25">
      <c r="A13" s="3">
        <v>1</v>
      </c>
      <c r="B13" s="3" t="s">
        <v>53</v>
      </c>
      <c r="C13" s="7" t="str">
        <f>VLOOKUP(B13,спр_номенкл!$B$3:$C$62,2,0)</f>
        <v>Портфельные</v>
      </c>
      <c r="D13" s="3">
        <v>50</v>
      </c>
      <c r="E13" s="3">
        <v>10</v>
      </c>
      <c r="F13" s="3">
        <f>Таблица2[[#This Row],[Кол-во]]*Таблица2[[#This Row],[Цена]]</f>
        <v>500</v>
      </c>
      <c r="G13" s="3">
        <v>1111</v>
      </c>
      <c r="H13" s="4"/>
      <c r="K13" s="18" t="s">
        <v>9</v>
      </c>
      <c r="L13" s="18"/>
      <c r="M13" s="18"/>
    </row>
    <row r="14" spans="1:13" x14ac:dyDescent="0.25">
      <c r="A14" s="5">
        <v>2</v>
      </c>
      <c r="B14" s="5" t="s">
        <v>55</v>
      </c>
      <c r="C14" s="5" t="str">
        <f>VLOOKUP(B14,спр_номенкл!$B$3:$C$62,2,0)</f>
        <v>Портфельные</v>
      </c>
      <c r="D14" s="5">
        <v>11</v>
      </c>
      <c r="E14" s="5">
        <v>10</v>
      </c>
      <c r="F14" s="5">
        <f>Таблица2[[#This Row],[Кол-во]]*Таблица2[[#This Row],[Цена]]</f>
        <v>110</v>
      </c>
      <c r="G14" s="5"/>
      <c r="H14" s="6"/>
      <c r="K14" s="18" t="s">
        <v>10</v>
      </c>
      <c r="L14" s="18"/>
      <c r="M14" s="18"/>
    </row>
    <row r="15" spans="1:13" x14ac:dyDescent="0.25">
      <c r="A15" s="3">
        <v>3</v>
      </c>
      <c r="B15" s="3" t="s">
        <v>55</v>
      </c>
      <c r="C15" s="3" t="str">
        <f>VLOOKUP(B15,спр_номенкл!$B$3:$C$62,2,0)</f>
        <v>Портфельные</v>
      </c>
      <c r="D15" s="3">
        <v>33</v>
      </c>
      <c r="E15" s="3">
        <v>10</v>
      </c>
      <c r="F15" s="3">
        <f>Таблица2[[#This Row],[Кол-во]]*Таблица2[[#This Row],[Цена]]</f>
        <v>330</v>
      </c>
      <c r="G15" s="3"/>
      <c r="H15" s="4"/>
    </row>
    <row r="16" spans="1:13" x14ac:dyDescent="0.25">
      <c r="A16" s="5">
        <v>4</v>
      </c>
      <c r="B16" s="5" t="s">
        <v>55</v>
      </c>
      <c r="C16" s="5" t="str">
        <f>VLOOKUP(B16,спр_номенкл!$B$3:$C$62,2,0)</f>
        <v>Портфельные</v>
      </c>
      <c r="D16" s="5">
        <v>4</v>
      </c>
      <c r="E16" s="5">
        <v>10</v>
      </c>
      <c r="F16" s="5">
        <f>Таблица2[[#This Row],[Кол-во]]*Таблица2[[#This Row],[Цена]]</f>
        <v>40</v>
      </c>
      <c r="G16" s="5"/>
      <c r="H16" s="6"/>
    </row>
    <row r="17" spans="1:8" x14ac:dyDescent="0.25">
      <c r="A17" s="11">
        <v>5</v>
      </c>
      <c r="B17" s="11" t="s">
        <v>28</v>
      </c>
      <c r="C17" s="11" t="str">
        <f>VLOOKUP(B17,спр_номенкл!$B$3:$C$62,2,0)</f>
        <v>Казенка</v>
      </c>
      <c r="D17" s="11">
        <v>4</v>
      </c>
      <c r="E17" s="11">
        <v>4</v>
      </c>
      <c r="F17" s="11">
        <f>Таблица2[[#This Row],[Кол-во]]*Таблица2[[#This Row],[Цена]]</f>
        <v>16</v>
      </c>
      <c r="G17" s="11">
        <v>4</v>
      </c>
      <c r="H17" s="12"/>
    </row>
    <row r="18" spans="1:8" x14ac:dyDescent="0.25">
      <c r="A18" s="3">
        <v>6</v>
      </c>
      <c r="B18" t="s">
        <v>28</v>
      </c>
      <c r="C18" t="str">
        <f>VLOOKUP(B18,спр_номенкл!$B$3:$C$62,2,0)</f>
        <v>Казенка</v>
      </c>
      <c r="D18">
        <v>4</v>
      </c>
      <c r="E18">
        <v>4</v>
      </c>
      <c r="F18">
        <v>4</v>
      </c>
      <c r="G18">
        <v>4</v>
      </c>
      <c r="H18">
        <v>4</v>
      </c>
    </row>
    <row r="19" spans="1:8" x14ac:dyDescent="0.25">
      <c r="A19" s="5">
        <v>7</v>
      </c>
      <c r="B19" t="s">
        <v>27</v>
      </c>
      <c r="C19" t="str">
        <f>VLOOKUP(B19,спр_номенкл!$B$3:$C$62,2,0)</f>
        <v>Казенка</v>
      </c>
      <c r="D19">
        <v>4</v>
      </c>
      <c r="E19">
        <v>4</v>
      </c>
      <c r="F19">
        <f>Таблица2[[#This Row],[Кол-во]]*Таблица2[[#This Row],[Цена]]</f>
        <v>16</v>
      </c>
      <c r="G19">
        <v>4</v>
      </c>
      <c r="H19">
        <v>4</v>
      </c>
    </row>
    <row r="20" spans="1:8" x14ac:dyDescent="0.25">
      <c r="A20" s="3">
        <v>8</v>
      </c>
      <c r="B20" t="s">
        <v>27</v>
      </c>
      <c r="C20" t="str">
        <f>VLOOKUP(B20,спр_номенкл!$B$3:$C$62,2,0)</f>
        <v>Казенка</v>
      </c>
      <c r="D20">
        <v>4</v>
      </c>
      <c r="E20">
        <v>4</v>
      </c>
      <c r="F20">
        <v>16</v>
      </c>
      <c r="G20">
        <v>4</v>
      </c>
    </row>
    <row r="21" spans="1:8" x14ac:dyDescent="0.25">
      <c r="A21" s="5">
        <v>9</v>
      </c>
      <c r="B21" t="s">
        <v>27</v>
      </c>
      <c r="C21" t="str">
        <f>VLOOKUP(B21,спр_номенкл!$B$3:$C$62,2,0)</f>
        <v>Казенка</v>
      </c>
      <c r="D21">
        <v>4</v>
      </c>
      <c r="E21">
        <v>4</v>
      </c>
      <c r="F21">
        <f>Таблица2[[#This Row],[Кол-во]]*Таблица2[[#This Row],[Цена]]</f>
        <v>16</v>
      </c>
      <c r="G21">
        <v>4</v>
      </c>
      <c r="H21">
        <v>4</v>
      </c>
    </row>
    <row r="22" spans="1:8" x14ac:dyDescent="0.25">
      <c r="A22" s="11">
        <v>10</v>
      </c>
      <c r="B22" t="s">
        <v>58</v>
      </c>
      <c r="C22" t="str">
        <f>VLOOKUP(B22,спр_номенкл!$B$3:$C$62,2,0)</f>
        <v>Портфельные</v>
      </c>
      <c r="D22">
        <v>11115</v>
      </c>
      <c r="E22">
        <v>5</v>
      </c>
      <c r="F22">
        <f>Таблица2[[#This Row],[Кол-во]]*Таблица2[[#This Row],[Цена]]</f>
        <v>55575</v>
      </c>
      <c r="G22">
        <v>5</v>
      </c>
      <c r="H22">
        <v>5</v>
      </c>
    </row>
    <row r="23" spans="1:8" x14ac:dyDescent="0.25">
      <c r="A23" s="3">
        <v>11</v>
      </c>
      <c r="B23" t="s">
        <v>58</v>
      </c>
      <c r="C23" t="str">
        <f>VLOOKUP(B23,спр_номенкл!$B$3:$C$62,2,0)</f>
        <v>Портфельные</v>
      </c>
      <c r="D23">
        <v>5</v>
      </c>
      <c r="E23">
        <v>5</v>
      </c>
      <c r="F23">
        <f>Таблица2[[#This Row],[Кол-во]]*Таблица2[[#This Row],[Цена]]</f>
        <v>25</v>
      </c>
      <c r="G23">
        <v>5</v>
      </c>
      <c r="H23">
        <v>5</v>
      </c>
    </row>
    <row r="24" spans="1:8" x14ac:dyDescent="0.25">
      <c r="A24" s="5">
        <v>12</v>
      </c>
      <c r="B24" t="s">
        <v>67</v>
      </c>
      <c r="C24" t="str">
        <f>VLOOKUP(B24,спр_номенкл!$B$3:$C$62,2,0)</f>
        <v>Портфельные</v>
      </c>
      <c r="D24">
        <v>6666</v>
      </c>
      <c r="E24">
        <v>1</v>
      </c>
      <c r="F24">
        <f>Таблица2[[#This Row],[Кол-во]]*Таблица2[[#This Row],[Цена]]</f>
        <v>6666</v>
      </c>
    </row>
    <row r="25" spans="1:8" x14ac:dyDescent="0.25">
      <c r="A25" s="3">
        <v>13</v>
      </c>
      <c r="C25" t="e">
        <f>VLOOKUP(B25,спр_номенкл!$B$3:$C$62,2,0)</f>
        <v>#N/A</v>
      </c>
      <c r="F25">
        <f>Таблица2[[#This Row],[Кол-во]]*Таблица2[[#This Row],[Цена]]</f>
        <v>0</v>
      </c>
    </row>
    <row r="26" spans="1:8" x14ac:dyDescent="0.25">
      <c r="A26" s="5">
        <v>14</v>
      </c>
      <c r="C26" t="e">
        <f>VLOOKUP(B26,спр_номенкл!$B$3:$C$62,2,0)</f>
        <v>#N/A</v>
      </c>
      <c r="F26">
        <f>Таблица2[[#This Row],[Кол-во]]*Таблица2[[#This Row],[Цена]]</f>
        <v>0</v>
      </c>
    </row>
    <row r="27" spans="1:8" x14ac:dyDescent="0.25">
      <c r="A27" s="11">
        <v>15</v>
      </c>
      <c r="C27" t="e">
        <f>VLOOKUP(B27,спр_номенкл!$B$3:$C$62,2,0)</f>
        <v>#N/A</v>
      </c>
      <c r="F27">
        <f>Таблица2[[#This Row],[Кол-во]]*Таблица2[[#This Row],[Цена]]</f>
        <v>0</v>
      </c>
    </row>
    <row r="28" spans="1:8" x14ac:dyDescent="0.25">
      <c r="A28" s="3">
        <v>16</v>
      </c>
      <c r="C28" t="e">
        <f>VLOOKUP(B28,спр_номенкл!$B$3:$C$62,2,0)</f>
        <v>#N/A</v>
      </c>
      <c r="F28">
        <f>Таблица2[[#This Row],[Кол-во]]*Таблица2[[#This Row],[Цена]]</f>
        <v>0</v>
      </c>
    </row>
    <row r="29" spans="1:8" x14ac:dyDescent="0.25">
      <c r="A29" s="5">
        <v>17</v>
      </c>
      <c r="C29" t="e">
        <f>VLOOKUP(B29,спр_номенкл!$B$3:$C$62,2,0)</f>
        <v>#N/A</v>
      </c>
      <c r="F29">
        <f>Таблица2[[#This Row],[Кол-во]]*Таблица2[[#This Row],[Цена]]</f>
        <v>0</v>
      </c>
    </row>
    <row r="30" spans="1:8" x14ac:dyDescent="0.25">
      <c r="A30" s="3">
        <v>18</v>
      </c>
      <c r="C30" t="e">
        <f>VLOOKUP(B30,спр_номенкл!$B$3:$C$62,2,0)</f>
        <v>#N/A</v>
      </c>
      <c r="F30">
        <f>Таблица2[[#This Row],[Кол-во]]*Таблица2[[#This Row],[Цена]]</f>
        <v>0</v>
      </c>
    </row>
    <row r="31" spans="1:8" x14ac:dyDescent="0.25">
      <c r="A31" s="5">
        <v>19</v>
      </c>
      <c r="C31" t="e">
        <f>VLOOKUP(B31,спр_номенкл!$B$3:$C$62,2,0)</f>
        <v>#N/A</v>
      </c>
      <c r="F31">
        <f>Таблица2[[#This Row],[Кол-во]]*Таблица2[[#This Row],[Цена]]</f>
        <v>0</v>
      </c>
    </row>
    <row r="32" spans="1:8" x14ac:dyDescent="0.25">
      <c r="A32" s="11">
        <v>20</v>
      </c>
      <c r="C32" t="e">
        <f>VLOOKUP(B32,спр_номенкл!$B$3:$C$62,2,0)</f>
        <v>#N/A</v>
      </c>
      <c r="F32">
        <f>Таблица2[[#This Row],[Кол-во]]*Таблица2[[#This Row],[Цена]]</f>
        <v>0</v>
      </c>
    </row>
    <row r="33" spans="1:8" x14ac:dyDescent="0.25">
      <c r="A33" s="3">
        <v>21</v>
      </c>
      <c r="C33" t="e">
        <f>VLOOKUP(B33,спр_номенкл!$B$3:$C$62,2,0)</f>
        <v>#N/A</v>
      </c>
      <c r="F33">
        <f>Таблица2[[#This Row],[Кол-во]]*Таблица2[[#This Row],[Цена]]</f>
        <v>0</v>
      </c>
    </row>
    <row r="34" spans="1:8" x14ac:dyDescent="0.25">
      <c r="A34" s="5">
        <v>22</v>
      </c>
      <c r="C34" t="e">
        <f>VLOOKUP(B34,спр_номенкл!$B$3:$C$62,2,0)</f>
        <v>#N/A</v>
      </c>
      <c r="F34">
        <f>Таблица2[[#This Row],[Кол-во]]*Таблица2[[#This Row],[Цена]]</f>
        <v>0</v>
      </c>
    </row>
    <row r="35" spans="1:8" x14ac:dyDescent="0.25">
      <c r="A35" s="3">
        <v>23</v>
      </c>
      <c r="C35" t="e">
        <f>VLOOKUP(B35,спр_номенкл!$B$3:$C$62,2,0)</f>
        <v>#N/A</v>
      </c>
      <c r="F35">
        <f>Таблица2[[#This Row],[Кол-во]]*Таблица2[[#This Row],[Цена]]</f>
        <v>0</v>
      </c>
    </row>
    <row r="36" spans="1:8" x14ac:dyDescent="0.25">
      <c r="A36" s="5">
        <v>24</v>
      </c>
      <c r="C36" t="e">
        <f>VLOOKUP(B36,спр_номенкл!$B$3:$C$62,2,0)</f>
        <v>#N/A</v>
      </c>
      <c r="F36">
        <f>Таблица2[[#This Row],[Кол-во]]*Таблица2[[#This Row],[Цена]]</f>
        <v>0</v>
      </c>
    </row>
    <row r="37" spans="1:8" x14ac:dyDescent="0.25">
      <c r="A37" s="11">
        <v>25</v>
      </c>
      <c r="C37" t="e">
        <f>VLOOKUP(B37,спр_номенкл!$B$3:$C$62,2,0)</f>
        <v>#N/A</v>
      </c>
      <c r="F37">
        <f>Таблица2[[#This Row],[Кол-во]]*Таблица2[[#This Row],[Цена]]</f>
        <v>0</v>
      </c>
    </row>
    <row r="38" spans="1:8" x14ac:dyDescent="0.25">
      <c r="A38" s="3">
        <v>26</v>
      </c>
      <c r="C38" t="e">
        <f>VLOOKUP(B38,спр_номенкл!$B$3:$C$62,2,0)</f>
        <v>#N/A</v>
      </c>
      <c r="F38">
        <f>Таблица2[[#This Row],[Кол-во]]*Таблица2[[#This Row],[Цена]]</f>
        <v>0</v>
      </c>
    </row>
    <row r="39" spans="1:8" x14ac:dyDescent="0.25">
      <c r="A39" s="5">
        <v>27</v>
      </c>
      <c r="C39" t="e">
        <f>VLOOKUP(B39,спр_номенкл!$B$3:$C$62,2,0)</f>
        <v>#N/A</v>
      </c>
      <c r="F39">
        <f>Таблица2[[#This Row],[Кол-во]]*Таблица2[[#This Row],[Цена]]</f>
        <v>0</v>
      </c>
    </row>
    <row r="40" spans="1:8" x14ac:dyDescent="0.25">
      <c r="A40" s="3">
        <v>28</v>
      </c>
      <c r="C40" t="e">
        <f>VLOOKUP(B40,спр_номенкл!$B$3:$C$62,2,0)</f>
        <v>#N/A</v>
      </c>
      <c r="F40">
        <f>Таблица2[[#This Row],[Кол-во]]*Таблица2[[#This Row],[Цена]]</f>
        <v>0</v>
      </c>
    </row>
    <row r="41" spans="1:8" x14ac:dyDescent="0.25">
      <c r="A41" t="s">
        <v>6</v>
      </c>
      <c r="F41">
        <f>SUBTOTAL(109,Таблица2[Стоимость])</f>
        <v>63314</v>
      </c>
      <c r="G41">
        <f>SUBTOTAL(109,Таблица2[Вес])</f>
        <v>1141</v>
      </c>
      <c r="H41">
        <f>SUBTOTAL(103,Таблица2[Коробки])</f>
        <v>5</v>
      </c>
    </row>
  </sheetData>
  <dataConsolidate/>
  <mergeCells count="1">
    <mergeCell ref="J10:K12"/>
  </mergeCells>
  <dataValidations count="1">
    <dataValidation type="list" allowBlank="1" showInputMessage="1" showErrorMessage="1" sqref="C14:C40">
      <formula1>$K$13:$K$14</formula1>
    </dataValidation>
  </dataValidations>
  <pageMargins left="0.7" right="0.7" top="0.75" bottom="0.75" header="0.3" footer="0.3"/>
  <pageSetup paperSize="9" orientation="portrait" r:id="rId1"/>
  <cellWatches>
    <cellWatch r="C13"/>
  </cellWatche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спр_номенкл!$B$2:$B$61</xm:f>
          </x14:formula1>
          <xm:sqref>B13:B40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60" workbookViewId="0">
      <selection activeCell="E12" sqref="E12"/>
    </sheetView>
  </sheetViews>
  <sheetFormatPr defaultRowHeight="15" x14ac:dyDescent="0.25"/>
  <sheetData>
    <row r="1" spans="1:3" x14ac:dyDescent="0.25">
      <c r="A1" s="13"/>
      <c r="B1" s="14" t="s">
        <v>8</v>
      </c>
      <c r="C1" s="14" t="s">
        <v>70</v>
      </c>
    </row>
    <row r="2" spans="1:3" x14ac:dyDescent="0.25">
      <c r="A2" s="13"/>
      <c r="B2" s="14" t="s">
        <v>58</v>
      </c>
      <c r="C2" s="14" t="s">
        <v>10</v>
      </c>
    </row>
    <row r="3" spans="1:3" x14ac:dyDescent="0.25">
      <c r="A3" s="13"/>
      <c r="B3" s="14" t="s">
        <v>24</v>
      </c>
      <c r="C3" s="14" t="s">
        <v>9</v>
      </c>
    </row>
    <row r="4" spans="1:3" x14ac:dyDescent="0.25">
      <c r="A4" s="13"/>
      <c r="B4" s="14" t="s">
        <v>25</v>
      </c>
      <c r="C4" s="14" t="s">
        <v>9</v>
      </c>
    </row>
    <row r="5" spans="1:3" x14ac:dyDescent="0.25">
      <c r="A5" s="13"/>
      <c r="B5" s="14" t="s">
        <v>27</v>
      </c>
      <c r="C5" s="14" t="s">
        <v>9</v>
      </c>
    </row>
    <row r="6" spans="1:3" x14ac:dyDescent="0.25">
      <c r="A6" s="13"/>
      <c r="B6" s="14" t="s">
        <v>28</v>
      </c>
      <c r="C6" s="14" t="s">
        <v>9</v>
      </c>
    </row>
    <row r="7" spans="1:3" x14ac:dyDescent="0.25">
      <c r="A7" s="13"/>
      <c r="B7" s="13" t="s">
        <v>18</v>
      </c>
      <c r="C7" s="14" t="s">
        <v>9</v>
      </c>
    </row>
    <row r="8" spans="1:3" x14ac:dyDescent="0.25">
      <c r="A8" s="13"/>
      <c r="B8" s="13" t="s">
        <v>19</v>
      </c>
      <c r="C8" s="14" t="s">
        <v>9</v>
      </c>
    </row>
    <row r="9" spans="1:3" ht="45" x14ac:dyDescent="0.25">
      <c r="A9" s="13"/>
      <c r="B9" s="15" t="s">
        <v>17</v>
      </c>
      <c r="C9" s="14" t="s">
        <v>9</v>
      </c>
    </row>
    <row r="10" spans="1:3" x14ac:dyDescent="0.25">
      <c r="A10" s="13"/>
      <c r="B10" s="14" t="s">
        <v>11</v>
      </c>
      <c r="C10" s="14" t="s">
        <v>9</v>
      </c>
    </row>
    <row r="11" spans="1:3" x14ac:dyDescent="0.25">
      <c r="A11" s="13"/>
      <c r="B11" s="14" t="s">
        <v>12</v>
      </c>
      <c r="C11" s="14" t="s">
        <v>9</v>
      </c>
    </row>
    <row r="12" spans="1:3" x14ac:dyDescent="0.25">
      <c r="A12" s="13"/>
      <c r="B12" s="14" t="s">
        <v>13</v>
      </c>
      <c r="C12" s="14" t="s">
        <v>9</v>
      </c>
    </row>
    <row r="13" spans="1:3" x14ac:dyDescent="0.25">
      <c r="A13" s="13"/>
      <c r="B13" s="14" t="s">
        <v>14</v>
      </c>
      <c r="C13" s="14" t="s">
        <v>9</v>
      </c>
    </row>
    <row r="14" spans="1:3" x14ac:dyDescent="0.25">
      <c r="A14" s="13"/>
      <c r="B14" s="14" t="s">
        <v>15</v>
      </c>
      <c r="C14" s="14" t="s">
        <v>9</v>
      </c>
    </row>
    <row r="15" spans="1:3" x14ac:dyDescent="0.25">
      <c r="A15" s="13"/>
      <c r="B15" s="14" t="s">
        <v>22</v>
      </c>
      <c r="C15" s="14" t="s">
        <v>9</v>
      </c>
    </row>
    <row r="16" spans="1:3" x14ac:dyDescent="0.25">
      <c r="A16" s="13"/>
      <c r="B16" s="14" t="s">
        <v>23</v>
      </c>
      <c r="C16" s="14" t="s">
        <v>9</v>
      </c>
    </row>
    <row r="17" spans="1:3" x14ac:dyDescent="0.25">
      <c r="A17" s="13"/>
      <c r="B17" s="14" t="s">
        <v>31</v>
      </c>
      <c r="C17" s="14" t="s">
        <v>9</v>
      </c>
    </row>
    <row r="18" spans="1:3" x14ac:dyDescent="0.25">
      <c r="A18" s="13"/>
      <c r="B18" s="14" t="s">
        <v>29</v>
      </c>
      <c r="C18" s="14" t="s">
        <v>9</v>
      </c>
    </row>
    <row r="19" spans="1:3" x14ac:dyDescent="0.25">
      <c r="A19" s="13"/>
      <c r="B19" s="14" t="s">
        <v>30</v>
      </c>
      <c r="C19" s="14" t="s">
        <v>9</v>
      </c>
    </row>
    <row r="20" spans="1:3" ht="56.25" x14ac:dyDescent="0.25">
      <c r="A20" s="13"/>
      <c r="B20" s="15" t="s">
        <v>32</v>
      </c>
      <c r="C20" s="14" t="s">
        <v>9</v>
      </c>
    </row>
    <row r="21" spans="1:3" x14ac:dyDescent="0.25">
      <c r="A21" s="13"/>
      <c r="B21" s="14" t="s">
        <v>33</v>
      </c>
      <c r="C21" s="14" t="s">
        <v>9</v>
      </c>
    </row>
    <row r="22" spans="1:3" x14ac:dyDescent="0.25">
      <c r="A22" s="13"/>
      <c r="B22" s="14" t="s">
        <v>69</v>
      </c>
      <c r="C22" s="14" t="s">
        <v>10</v>
      </c>
    </row>
    <row r="23" spans="1:3" x14ac:dyDescent="0.25">
      <c r="A23" s="13"/>
      <c r="B23" s="14" t="s">
        <v>50</v>
      </c>
      <c r="C23" s="14" t="s">
        <v>10</v>
      </c>
    </row>
    <row r="24" spans="1:3" x14ac:dyDescent="0.25">
      <c r="A24" s="13"/>
      <c r="B24" s="14" t="s">
        <v>51</v>
      </c>
      <c r="C24" s="14" t="s">
        <v>10</v>
      </c>
    </row>
    <row r="25" spans="1:3" x14ac:dyDescent="0.25">
      <c r="A25" s="13"/>
      <c r="B25" s="14" t="s">
        <v>35</v>
      </c>
      <c r="C25" s="14" t="s">
        <v>9</v>
      </c>
    </row>
    <row r="26" spans="1:3" x14ac:dyDescent="0.25">
      <c r="A26" s="13"/>
      <c r="B26" s="14" t="s">
        <v>36</v>
      </c>
      <c r="C26" s="14" t="s">
        <v>9</v>
      </c>
    </row>
    <row r="27" spans="1:3" x14ac:dyDescent="0.25">
      <c r="A27" s="13"/>
      <c r="B27" s="14" t="s">
        <v>37</v>
      </c>
      <c r="C27" s="14" t="s">
        <v>9</v>
      </c>
    </row>
    <row r="28" spans="1:3" x14ac:dyDescent="0.25">
      <c r="A28" s="13"/>
      <c r="B28" s="14" t="s">
        <v>38</v>
      </c>
      <c r="C28" s="14" t="s">
        <v>9</v>
      </c>
    </row>
    <row r="29" spans="1:3" x14ac:dyDescent="0.25">
      <c r="A29" s="13"/>
      <c r="B29" s="14" t="s">
        <v>40</v>
      </c>
      <c r="C29" s="14" t="s">
        <v>9</v>
      </c>
    </row>
    <row r="30" spans="1:3" x14ac:dyDescent="0.25">
      <c r="A30" s="13"/>
      <c r="B30" s="14" t="s">
        <v>39</v>
      </c>
      <c r="C30" s="14" t="s">
        <v>9</v>
      </c>
    </row>
    <row r="31" spans="1:3" x14ac:dyDescent="0.25">
      <c r="A31" s="13"/>
      <c r="B31" s="14" t="s">
        <v>41</v>
      </c>
      <c r="C31" s="14" t="s">
        <v>9</v>
      </c>
    </row>
    <row r="32" spans="1:3" x14ac:dyDescent="0.25">
      <c r="A32" s="13"/>
      <c r="B32" s="14" t="s">
        <v>42</v>
      </c>
      <c r="C32" s="14" t="s">
        <v>9</v>
      </c>
    </row>
    <row r="33" spans="1:3" x14ac:dyDescent="0.25">
      <c r="A33" s="13"/>
      <c r="B33" s="14" t="s">
        <v>43</v>
      </c>
      <c r="C33" s="14" t="s">
        <v>9</v>
      </c>
    </row>
    <row r="34" spans="1:3" x14ac:dyDescent="0.25">
      <c r="A34" s="13"/>
      <c r="B34" s="14" t="s">
        <v>58</v>
      </c>
      <c r="C34" s="14" t="s">
        <v>10</v>
      </c>
    </row>
    <row r="35" spans="1:3" x14ac:dyDescent="0.25">
      <c r="A35" s="13"/>
      <c r="B35" s="14" t="s">
        <v>71</v>
      </c>
      <c r="C35" s="14" t="s">
        <v>10</v>
      </c>
    </row>
    <row r="36" spans="1:3" x14ac:dyDescent="0.25">
      <c r="A36" s="13"/>
      <c r="B36" s="14" t="s">
        <v>62</v>
      </c>
      <c r="C36" s="14" t="s">
        <v>10</v>
      </c>
    </row>
    <row r="37" spans="1:3" x14ac:dyDescent="0.25">
      <c r="A37" s="13"/>
      <c r="B37" s="14" t="s">
        <v>46</v>
      </c>
      <c r="C37" s="14" t="s">
        <v>45</v>
      </c>
    </row>
    <row r="38" spans="1:3" x14ac:dyDescent="0.25">
      <c r="A38" s="13"/>
      <c r="B38" s="14" t="s">
        <v>47</v>
      </c>
      <c r="C38" s="14" t="s">
        <v>45</v>
      </c>
    </row>
    <row r="39" spans="1:3" x14ac:dyDescent="0.25">
      <c r="A39" s="13"/>
      <c r="B39" s="14" t="s">
        <v>48</v>
      </c>
      <c r="C39" s="14" t="s">
        <v>45</v>
      </c>
    </row>
    <row r="40" spans="1:3" x14ac:dyDescent="0.25">
      <c r="A40" s="13"/>
      <c r="B40" s="14" t="s">
        <v>49</v>
      </c>
      <c r="C40" s="14" t="s">
        <v>45</v>
      </c>
    </row>
    <row r="41" spans="1:3" x14ac:dyDescent="0.25">
      <c r="A41" s="13"/>
      <c r="B41" s="14" t="s">
        <v>59</v>
      </c>
      <c r="C41" s="14" t="s">
        <v>10</v>
      </c>
    </row>
    <row r="42" spans="1:3" x14ac:dyDescent="0.25">
      <c r="A42" s="13"/>
      <c r="B42" s="14" t="s">
        <v>21</v>
      </c>
      <c r="C42" s="14" t="s">
        <v>9</v>
      </c>
    </row>
    <row r="43" spans="1:3" x14ac:dyDescent="0.25">
      <c r="A43" s="13"/>
      <c r="B43" s="14" t="s">
        <v>64</v>
      </c>
      <c r="C43" s="14" t="s">
        <v>10</v>
      </c>
    </row>
    <row r="44" spans="1:3" x14ac:dyDescent="0.25">
      <c r="A44" s="13"/>
      <c r="B44" s="14" t="s">
        <v>26</v>
      </c>
      <c r="C44" s="14" t="s">
        <v>9</v>
      </c>
    </row>
    <row r="45" spans="1:3" x14ac:dyDescent="0.25">
      <c r="A45" s="13"/>
      <c r="B45" s="14" t="s">
        <v>66</v>
      </c>
      <c r="C45" s="14" t="s">
        <v>10</v>
      </c>
    </row>
    <row r="46" spans="1:3" x14ac:dyDescent="0.25">
      <c r="A46" s="13"/>
      <c r="B46" s="14" t="s">
        <v>61</v>
      </c>
      <c r="C46" s="14" t="s">
        <v>10</v>
      </c>
    </row>
    <row r="47" spans="1:3" x14ac:dyDescent="0.25">
      <c r="A47" s="13"/>
      <c r="B47" s="14" t="s">
        <v>16</v>
      </c>
      <c r="C47" s="14" t="s">
        <v>9</v>
      </c>
    </row>
    <row r="48" spans="1:3" x14ac:dyDescent="0.25">
      <c r="A48" s="13"/>
      <c r="B48" s="14" t="s">
        <v>63</v>
      </c>
      <c r="C48" s="14" t="s">
        <v>10</v>
      </c>
    </row>
    <row r="49" spans="1:3" x14ac:dyDescent="0.25">
      <c r="A49" s="13"/>
      <c r="B49" s="14" t="s">
        <v>20</v>
      </c>
      <c r="C49" s="14" t="s">
        <v>9</v>
      </c>
    </row>
    <row r="50" spans="1:3" x14ac:dyDescent="0.25">
      <c r="A50" s="13"/>
      <c r="B50" s="14" t="s">
        <v>56</v>
      </c>
      <c r="C50" s="14" t="s">
        <v>10</v>
      </c>
    </row>
    <row r="51" spans="1:3" ht="56.25" x14ac:dyDescent="0.25">
      <c r="A51" s="13"/>
      <c r="B51" s="16" t="s">
        <v>52</v>
      </c>
      <c r="C51" s="14" t="s">
        <v>10</v>
      </c>
    </row>
    <row r="52" spans="1:3" ht="45" x14ac:dyDescent="0.25">
      <c r="A52" s="13"/>
      <c r="B52" s="17" t="s">
        <v>57</v>
      </c>
      <c r="C52" s="14" t="s">
        <v>10</v>
      </c>
    </row>
    <row r="53" spans="1:3" ht="56.25" x14ac:dyDescent="0.25">
      <c r="A53" s="13"/>
      <c r="B53" s="17" t="s">
        <v>54</v>
      </c>
      <c r="C53" s="14" t="s">
        <v>10</v>
      </c>
    </row>
    <row r="54" spans="1:3" ht="45" x14ac:dyDescent="0.25">
      <c r="A54" s="13"/>
      <c r="B54" s="17" t="s">
        <v>60</v>
      </c>
      <c r="C54" s="14" t="s">
        <v>10</v>
      </c>
    </row>
    <row r="55" spans="1:3" ht="56.25" x14ac:dyDescent="0.25">
      <c r="A55" s="13"/>
      <c r="B55" s="17" t="s">
        <v>34</v>
      </c>
      <c r="C55" s="14" t="s">
        <v>9</v>
      </c>
    </row>
    <row r="56" spans="1:3" ht="56.25" x14ac:dyDescent="0.25">
      <c r="A56" s="13"/>
      <c r="B56" s="17" t="s">
        <v>67</v>
      </c>
      <c r="C56" s="14" t="s">
        <v>10</v>
      </c>
    </row>
    <row r="57" spans="1:3" ht="45" x14ac:dyDescent="0.25">
      <c r="A57" s="13"/>
      <c r="B57" s="17" t="s">
        <v>65</v>
      </c>
      <c r="C57" s="14" t="s">
        <v>10</v>
      </c>
    </row>
    <row r="58" spans="1:3" ht="33.75" x14ac:dyDescent="0.25">
      <c r="A58" s="13"/>
      <c r="B58" s="17" t="s">
        <v>55</v>
      </c>
      <c r="C58" s="14" t="s">
        <v>10</v>
      </c>
    </row>
    <row r="59" spans="1:3" ht="56.25" x14ac:dyDescent="0.25">
      <c r="A59" s="13"/>
      <c r="B59" s="17" t="s">
        <v>53</v>
      </c>
      <c r="C59" s="14" t="s">
        <v>10</v>
      </c>
    </row>
    <row r="60" spans="1:3" ht="56.25" x14ac:dyDescent="0.25">
      <c r="A60" s="13"/>
      <c r="B60" s="17" t="s">
        <v>68</v>
      </c>
      <c r="C60" s="14" t="s">
        <v>10</v>
      </c>
    </row>
    <row r="61" spans="1:3" x14ac:dyDescent="0.25">
      <c r="A61" s="13"/>
      <c r="B61" s="14" t="s">
        <v>44</v>
      </c>
      <c r="C61" s="1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26.03.2017</vt:lpstr>
      <vt:lpstr>спр_номенкл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2017-03-27T10:42:02Z</dcterms:modified>
</cp:coreProperties>
</file>