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3350"/>
  </bookViews>
  <sheets>
    <sheet name="Лист1" sheetId="1" r:id="rId1"/>
    <sheet name="Лист2" sheetId="2" r:id="rId2"/>
    <sheet name="Лист3" sheetId="3" r:id="rId3"/>
  </sheets>
  <definedNames>
    <definedName name="в_наличии">Лист1!$B$11:$B$57</definedName>
  </definedNames>
  <calcPr calcId="145621"/>
</workbook>
</file>

<file path=xl/calcChain.xml><?xml version="1.0" encoding="utf-8"?>
<calcChain xmlns="http://schemas.openxmlformats.org/spreadsheetml/2006/main">
  <c r="P3" i="1" l="1"/>
  <c r="O27" i="1" l="1"/>
  <c r="P27" i="1"/>
  <c r="Q27" i="1"/>
  <c r="Q28" i="1" s="1"/>
  <c r="R27" i="1"/>
  <c r="S27" i="1"/>
  <c r="T27" i="1"/>
  <c r="N27" i="1"/>
  <c r="T29" i="1"/>
  <c r="S28" i="1"/>
  <c r="O28" i="1"/>
  <c r="T28" i="1"/>
  <c r="S29" i="1"/>
  <c r="R28" i="1"/>
  <c r="P28" i="1"/>
  <c r="O29" i="1"/>
  <c r="N28" i="1"/>
  <c r="O20" i="1"/>
  <c r="P20" i="1"/>
  <c r="Q20" i="1"/>
  <c r="Q22" i="1" s="1"/>
  <c r="R20" i="1"/>
  <c r="S20" i="1"/>
  <c r="T20" i="1"/>
  <c r="N20" i="1"/>
  <c r="T22" i="1"/>
  <c r="S22" i="1"/>
  <c r="R22" i="1"/>
  <c r="P22" i="1"/>
  <c r="O22" i="1"/>
  <c r="N22" i="1"/>
  <c r="S21" i="1"/>
  <c r="O21" i="1"/>
  <c r="N21" i="1"/>
  <c r="O15" i="1"/>
  <c r="P15" i="1"/>
  <c r="Q15" i="1"/>
  <c r="R15" i="1"/>
  <c r="S15" i="1"/>
  <c r="T15" i="1"/>
  <c r="N15" i="1"/>
  <c r="O14" i="1"/>
  <c r="P14" i="1"/>
  <c r="Q14" i="1"/>
  <c r="R14" i="1"/>
  <c r="S14" i="1"/>
  <c r="T14" i="1"/>
  <c r="N14" i="1"/>
  <c r="N9" i="1"/>
  <c r="F15" i="1" s="1"/>
  <c r="F9" i="1" l="1"/>
  <c r="H13" i="1"/>
  <c r="F13" i="1"/>
  <c r="K13" i="1"/>
  <c r="I14" i="1"/>
  <c r="J20" i="1"/>
  <c r="F22" i="1"/>
  <c r="K20" i="1"/>
  <c r="I20" i="1"/>
  <c r="G20" i="1"/>
  <c r="E28" i="1"/>
  <c r="G28" i="1"/>
  <c r="J29" i="1"/>
  <c r="F28" i="1"/>
  <c r="K29" i="1"/>
  <c r="I27" i="1"/>
  <c r="J15" i="1"/>
  <c r="E14" i="1"/>
  <c r="H14" i="1"/>
  <c r="F14" i="1"/>
  <c r="H15" i="1"/>
  <c r="F21" i="1"/>
  <c r="E22" i="1"/>
  <c r="G22" i="1"/>
  <c r="E20" i="1"/>
  <c r="F20" i="1"/>
  <c r="G27" i="1"/>
  <c r="K27" i="1"/>
  <c r="E15" i="1"/>
  <c r="G15" i="1"/>
  <c r="G13" i="1"/>
  <c r="I13" i="1"/>
  <c r="J13" i="1"/>
  <c r="K14" i="1"/>
  <c r="G14" i="1"/>
  <c r="J14" i="1"/>
  <c r="E21" i="1"/>
  <c r="J21" i="1"/>
  <c r="I22" i="1"/>
  <c r="K22" i="1"/>
  <c r="E13" i="1"/>
  <c r="H20" i="1"/>
  <c r="J22" i="1"/>
  <c r="H22" i="1"/>
  <c r="F29" i="1"/>
  <c r="I28" i="1"/>
  <c r="K28" i="1"/>
  <c r="J28" i="1"/>
  <c r="F27" i="1"/>
  <c r="H27" i="1"/>
  <c r="J27" i="1"/>
  <c r="E27" i="1"/>
  <c r="H28" i="1"/>
  <c r="K15" i="1"/>
  <c r="I15" i="1"/>
  <c r="Q21" i="1"/>
  <c r="H21" i="1" s="1"/>
  <c r="Q29" i="1"/>
  <c r="H29" i="1" s="1"/>
  <c r="N29" i="1"/>
  <c r="E29" i="1" s="1"/>
  <c r="P29" i="1"/>
  <c r="G29" i="1" s="1"/>
  <c r="R29" i="1"/>
  <c r="I29" i="1" s="1"/>
  <c r="P21" i="1"/>
  <c r="G21" i="1" s="1"/>
  <c r="R21" i="1"/>
  <c r="I21" i="1" s="1"/>
  <c r="T21" i="1"/>
  <c r="K21" i="1" s="1"/>
</calcChain>
</file>

<file path=xl/sharedStrings.xml><?xml version="1.0" encoding="utf-8"?>
<sst xmlns="http://schemas.openxmlformats.org/spreadsheetml/2006/main" count="31" uniqueCount="16">
  <si>
    <t xml:space="preserve">Резьбы </t>
  </si>
  <si>
    <t>I</t>
  </si>
  <si>
    <t>II</t>
  </si>
  <si>
    <t>III</t>
  </si>
  <si>
    <t>Подачи продольные</t>
  </si>
  <si>
    <t>Подачи поперечные</t>
  </si>
  <si>
    <t>А</t>
  </si>
  <si>
    <t>Б</t>
  </si>
  <si>
    <t>В</t>
  </si>
  <si>
    <t>Г</t>
  </si>
  <si>
    <t>Jcm</t>
  </si>
  <si>
    <t>Шаг вала</t>
  </si>
  <si>
    <t>передаточные</t>
  </si>
  <si>
    <t>Прямая подача</t>
  </si>
  <si>
    <t xml:space="preserve">Шестерни </t>
  </si>
  <si>
    <t>в наличии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</si>
</sst>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3" fillId="3" borderId="3" applyNumberFormat="0" applyAlignment="0" applyProtection="0"/>
    <xf numFmtId="0" fontId="5" fillId="0" borderId="4" applyNumberFormat="0" applyFill="0" applyAlignment="0" applyProtection="0"/>
  </cellStyleXfs>
  <cellXfs count="15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2" fillId="2" borderId="1" xfId="2" applyProtection="1">
      <protection locked="0"/>
    </xf>
    <xf numFmtId="0" fontId="1" fillId="2" borderId="2" xfId="1" applyProtection="1">
      <protection locked="0"/>
    </xf>
    <xf numFmtId="0" fontId="5" fillId="0" borderId="4" xfId="4" applyProtection="1">
      <protection locked="0"/>
    </xf>
    <xf numFmtId="0" fontId="0" fillId="0" borderId="0" xfId="0" applyFill="1" applyBorder="1" applyProtection="1">
      <protection locked="0"/>
    </xf>
    <xf numFmtId="0" fontId="3" fillId="3" borderId="3" xfId="3" applyProtection="1"/>
    <xf numFmtId="2" fontId="4" fillId="4" borderId="3" xfId="3" applyNumberFormat="1" applyFont="1" applyFill="1" applyProtection="1"/>
    <xf numFmtId="2" fontId="4" fillId="4" borderId="0" xfId="0" applyNumberFormat="1" applyFont="1" applyFill="1" applyProtection="1"/>
    <xf numFmtId="0" fontId="4" fillId="5" borderId="3" xfId="3" applyFont="1" applyFill="1" applyProtection="1"/>
    <xf numFmtId="0" fontId="4" fillId="4" borderId="3" xfId="3" applyFont="1" applyFill="1" applyProtection="1"/>
    <xf numFmtId="0" fontId="1" fillId="4" borderId="2" xfId="1" applyFill="1" applyProtection="1">
      <protection locked="0"/>
    </xf>
    <xf numFmtId="0" fontId="1" fillId="6" borderId="2" xfId="1" applyFill="1" applyProtection="1">
      <protection locked="0"/>
    </xf>
    <xf numFmtId="2" fontId="0" fillId="0" borderId="0" xfId="0" applyNumberFormat="1" applyProtection="1">
      <protection locked="0"/>
    </xf>
  </cellXfs>
  <cellStyles count="5">
    <cellStyle name="Вывод" xfId="1" builtinId="21"/>
    <cellStyle name="Вычисление" xfId="2" builtinId="22"/>
    <cellStyle name="Заголовок 2" xfId="4" builtinId="17"/>
    <cellStyle name="Контрольная ячейка" xfId="3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495301</xdr:colOff>
      <xdr:row>0</xdr:row>
      <xdr:rowOff>1</xdr:rowOff>
    </xdr:from>
    <xdr:to>
      <xdr:col>8</xdr:col>
      <xdr:colOff>599113</xdr:colOff>
      <xdr:row>8</xdr:row>
      <xdr:rowOff>209551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1" y="1"/>
          <a:ext cx="1323012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32"/>
  <sheetViews>
    <sheetView tabSelected="1" workbookViewId="0">
      <selection activeCell="K13" sqref="K13"/>
    </sheetView>
  </sheetViews>
  <sheetFormatPr defaultRowHeight="15" x14ac:dyDescent="0.25"/>
  <cols>
    <col min="1" max="11" width="9.140625" style="2"/>
    <col min="12" max="12" width="11.7109375" style="2" customWidth="1"/>
    <col min="13" max="20" width="5.7109375" style="2" customWidth="1"/>
    <col min="21" max="16384" width="9.140625" style="2"/>
  </cols>
  <sheetData>
    <row r="3" spans="2:27" x14ac:dyDescent="0.25">
      <c r="P3" s="14">
        <f>SUM(K13)</f>
        <v>1.247799295774648</v>
      </c>
    </row>
    <row r="4" spans="2:27" x14ac:dyDescent="0.25">
      <c r="D4" s="2" t="s">
        <v>6</v>
      </c>
      <c r="E4" s="2">
        <v>30</v>
      </c>
    </row>
    <row r="5" spans="2:27" x14ac:dyDescent="0.25">
      <c r="D5" s="2" t="s">
        <v>7</v>
      </c>
      <c r="E5" s="2">
        <v>100</v>
      </c>
    </row>
    <row r="6" spans="2:27" x14ac:dyDescent="0.25">
      <c r="D6" s="2" t="s">
        <v>8</v>
      </c>
      <c r="E6" s="2">
        <v>105</v>
      </c>
      <c r="G6"/>
      <c r="H6"/>
      <c r="I6"/>
    </row>
    <row r="7" spans="2:27" x14ac:dyDescent="0.25">
      <c r="D7" s="2" t="s">
        <v>9</v>
      </c>
      <c r="E7" s="2">
        <v>71</v>
      </c>
    </row>
    <row r="8" spans="2:27" hidden="1" x14ac:dyDescent="0.25">
      <c r="D8" s="4" t="s">
        <v>11</v>
      </c>
      <c r="E8" s="4">
        <v>6</v>
      </c>
    </row>
    <row r="9" spans="2:27" ht="18" thickBot="1" x14ac:dyDescent="0.35">
      <c r="B9" s="5" t="s">
        <v>14</v>
      </c>
      <c r="D9" s="13" t="s">
        <v>13</v>
      </c>
      <c r="E9" s="13"/>
      <c r="F9" s="12">
        <f>E8*N9</f>
        <v>2.6619718309859155</v>
      </c>
      <c r="M9" s="3" t="s">
        <v>10</v>
      </c>
      <c r="N9" s="3">
        <f>(E4*E6)/(E5*E7)</f>
        <v>0.44366197183098594</v>
      </c>
    </row>
    <row r="10" spans="2:27" ht="18.75" thickTop="1" thickBot="1" x14ac:dyDescent="0.35">
      <c r="B10" s="5" t="s">
        <v>15</v>
      </c>
      <c r="M10" s="6" t="s">
        <v>12</v>
      </c>
    </row>
    <row r="11" spans="2:27" ht="18.75" thickTop="1" thickBot="1" x14ac:dyDescent="0.35">
      <c r="B11" s="5"/>
      <c r="D11" s="7"/>
      <c r="E11" s="7" t="s">
        <v>0</v>
      </c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8.75" thickTop="1" thickBot="1" x14ac:dyDescent="0.35">
      <c r="B12" s="5">
        <v>30</v>
      </c>
      <c r="D12" s="7"/>
      <c r="E12" s="7">
        <v>1</v>
      </c>
      <c r="F12" s="7">
        <v>2</v>
      </c>
      <c r="G12" s="7">
        <v>3</v>
      </c>
      <c r="H12" s="7">
        <v>4</v>
      </c>
      <c r="I12" s="7">
        <v>5</v>
      </c>
      <c r="J12" s="7">
        <v>6</v>
      </c>
      <c r="K12" s="7">
        <v>7</v>
      </c>
      <c r="L12" s="1"/>
      <c r="M12" s="7"/>
      <c r="N12" s="7">
        <v>1</v>
      </c>
      <c r="O12" s="7">
        <v>2</v>
      </c>
      <c r="P12" s="7">
        <v>3</v>
      </c>
      <c r="Q12" s="7">
        <v>4</v>
      </c>
      <c r="R12" s="7">
        <v>5</v>
      </c>
      <c r="S12" s="7">
        <v>6</v>
      </c>
      <c r="T12" s="7">
        <v>7</v>
      </c>
      <c r="U12" s="1"/>
      <c r="V12" s="1"/>
      <c r="W12" s="1"/>
      <c r="X12" s="1"/>
      <c r="Y12" s="1"/>
      <c r="Z12" s="1"/>
      <c r="AA12" s="1"/>
    </row>
    <row r="13" spans="2:27" ht="18.75" thickTop="1" thickBot="1" x14ac:dyDescent="0.35">
      <c r="B13" s="5"/>
      <c r="D13" s="7" t="s">
        <v>1</v>
      </c>
      <c r="E13" s="8">
        <f>N9*N13*E8</f>
        <v>0.66549295774647887</v>
      </c>
      <c r="F13" s="8">
        <f>N9*O13*E8</f>
        <v>0.74867957746478875</v>
      </c>
      <c r="G13" s="8">
        <f>N9*E8*P13</f>
        <v>0.83186619718309862</v>
      </c>
      <c r="H13" s="8">
        <f>N9*E8*Q13</f>
        <v>0.91505281690140849</v>
      </c>
      <c r="I13" s="8">
        <f>N9*E8*R13</f>
        <v>0.99823943661971826</v>
      </c>
      <c r="J13" s="9">
        <f>N9*E8*S13</f>
        <v>1.164612676056338</v>
      </c>
      <c r="K13" s="8">
        <f>N9*E8*T13</f>
        <v>1.247799295774648</v>
      </c>
      <c r="L13" s="1"/>
      <c r="M13" s="7" t="s">
        <v>1</v>
      </c>
      <c r="N13" s="10">
        <v>0.25</v>
      </c>
      <c r="O13" s="10">
        <v>0.28125</v>
      </c>
      <c r="P13" s="10">
        <v>0.3125</v>
      </c>
      <c r="Q13" s="10">
        <v>0.34375</v>
      </c>
      <c r="R13" s="10">
        <v>0.375</v>
      </c>
      <c r="S13" s="10">
        <v>0.4375</v>
      </c>
      <c r="T13" s="10">
        <v>0.46875</v>
      </c>
      <c r="U13" s="1"/>
      <c r="V13" s="1"/>
      <c r="W13" s="1"/>
      <c r="X13" s="1"/>
      <c r="Y13" s="1"/>
      <c r="Z13" s="1"/>
      <c r="AA13" s="1"/>
    </row>
    <row r="14" spans="2:27" ht="18.75" thickTop="1" thickBot="1" x14ac:dyDescent="0.35">
      <c r="B14" s="5"/>
      <c r="D14" s="7" t="s">
        <v>2</v>
      </c>
      <c r="E14" s="8">
        <f>N9*E8*N14</f>
        <v>1.3309859154929577</v>
      </c>
      <c r="F14" s="8">
        <f>N9*E8*O14</f>
        <v>1.4973591549295775</v>
      </c>
      <c r="G14" s="8">
        <f>N9*E8*P14</f>
        <v>1.6637323943661972</v>
      </c>
      <c r="H14" s="8">
        <f>N9*E8*Q14</f>
        <v>1.830105633802817</v>
      </c>
      <c r="I14" s="8">
        <f>N9*E8*R14</f>
        <v>1.9964788732394365</v>
      </c>
      <c r="J14" s="8">
        <f>N9*E8*S14</f>
        <v>2.329225352112676</v>
      </c>
      <c r="K14" s="8">
        <f>N9*E8*T14</f>
        <v>2.495598591549296</v>
      </c>
      <c r="L14" s="1"/>
      <c r="M14" s="7" t="s">
        <v>2</v>
      </c>
      <c r="N14" s="11">
        <f>N13*2</f>
        <v>0.5</v>
      </c>
      <c r="O14" s="11">
        <f t="shared" ref="O14:T14" si="0">O13*2</f>
        <v>0.5625</v>
      </c>
      <c r="P14" s="11">
        <f t="shared" si="0"/>
        <v>0.625</v>
      </c>
      <c r="Q14" s="11">
        <f t="shared" si="0"/>
        <v>0.6875</v>
      </c>
      <c r="R14" s="11">
        <f t="shared" si="0"/>
        <v>0.75</v>
      </c>
      <c r="S14" s="11">
        <f t="shared" si="0"/>
        <v>0.875</v>
      </c>
      <c r="T14" s="11">
        <f t="shared" si="0"/>
        <v>0.9375</v>
      </c>
      <c r="U14" s="1"/>
      <c r="V14" s="1"/>
      <c r="W14" s="1"/>
      <c r="X14" s="1"/>
      <c r="Y14" s="1"/>
      <c r="Z14" s="1"/>
      <c r="AA14" s="1"/>
    </row>
    <row r="15" spans="2:27" ht="18.75" thickTop="1" thickBot="1" x14ac:dyDescent="0.35">
      <c r="B15" s="5"/>
      <c r="D15" s="7" t="s">
        <v>3</v>
      </c>
      <c r="E15" s="8">
        <f t="shared" ref="E15:K15" si="1">$N$9*$E$8*N15</f>
        <v>2.6619718309859155</v>
      </c>
      <c r="F15" s="8">
        <f t="shared" si="1"/>
        <v>2.994718309859155</v>
      </c>
      <c r="G15" s="8">
        <f t="shared" si="1"/>
        <v>3.3274647887323945</v>
      </c>
      <c r="H15" s="8">
        <f t="shared" si="1"/>
        <v>3.660211267605634</v>
      </c>
      <c r="I15" s="8">
        <f t="shared" si="1"/>
        <v>3.992957746478873</v>
      </c>
      <c r="J15" s="8">
        <f t="shared" si="1"/>
        <v>4.658450704225352</v>
      </c>
      <c r="K15" s="8">
        <f t="shared" si="1"/>
        <v>4.9911971830985919</v>
      </c>
      <c r="L15" s="1"/>
      <c r="M15" s="7" t="s">
        <v>3</v>
      </c>
      <c r="N15" s="11">
        <f>N13*4</f>
        <v>1</v>
      </c>
      <c r="O15" s="11">
        <f t="shared" ref="O15:T15" si="2">O13*4</f>
        <v>1.125</v>
      </c>
      <c r="P15" s="11">
        <f t="shared" si="2"/>
        <v>1.25</v>
      </c>
      <c r="Q15" s="11">
        <f t="shared" si="2"/>
        <v>1.375</v>
      </c>
      <c r="R15" s="11">
        <f t="shared" si="2"/>
        <v>1.5</v>
      </c>
      <c r="S15" s="11">
        <f t="shared" si="2"/>
        <v>1.75</v>
      </c>
      <c r="T15" s="11">
        <f t="shared" si="2"/>
        <v>1.875</v>
      </c>
      <c r="U15" s="1"/>
      <c r="V15" s="1"/>
      <c r="W15" s="1"/>
      <c r="X15" s="1"/>
      <c r="Y15" s="1"/>
      <c r="Z15" s="1"/>
      <c r="AA15" s="1"/>
    </row>
    <row r="16" spans="2:27" ht="18.75" thickTop="1" thickBot="1" x14ac:dyDescent="0.35">
      <c r="B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8.75" thickTop="1" thickBot="1" x14ac:dyDescent="0.35">
      <c r="B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8.75" thickTop="1" thickBot="1" x14ac:dyDescent="0.35">
      <c r="B18" s="5">
        <v>60</v>
      </c>
      <c r="D18" s="7"/>
      <c r="E18" s="7" t="s">
        <v>4</v>
      </c>
      <c r="F18" s="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8.75" thickTop="1" thickBot="1" x14ac:dyDescent="0.35">
      <c r="B19" s="5"/>
      <c r="D19" s="7"/>
      <c r="E19" s="7">
        <v>1</v>
      </c>
      <c r="F19" s="7">
        <v>2</v>
      </c>
      <c r="G19" s="7">
        <v>3</v>
      </c>
      <c r="H19" s="7">
        <v>4</v>
      </c>
      <c r="I19" s="7">
        <v>5</v>
      </c>
      <c r="J19" s="7">
        <v>6</v>
      </c>
      <c r="K19" s="7">
        <v>7</v>
      </c>
      <c r="L19" s="1"/>
      <c r="M19" s="7"/>
      <c r="N19" s="7">
        <v>1</v>
      </c>
      <c r="O19" s="7">
        <v>2</v>
      </c>
      <c r="P19" s="7">
        <v>3</v>
      </c>
      <c r="Q19" s="7">
        <v>4</v>
      </c>
      <c r="R19" s="7">
        <v>5</v>
      </c>
      <c r="S19" s="7">
        <v>6</v>
      </c>
      <c r="T19" s="7">
        <v>7</v>
      </c>
      <c r="U19" s="1"/>
      <c r="V19" s="1"/>
      <c r="W19" s="1"/>
      <c r="X19" s="1"/>
      <c r="Y19" s="1"/>
      <c r="Z19" s="1"/>
      <c r="AA19" s="1"/>
    </row>
    <row r="20" spans="2:27" ht="18.75" thickTop="1" thickBot="1" x14ac:dyDescent="0.35">
      <c r="B20" s="5">
        <v>71</v>
      </c>
      <c r="D20" s="7" t="s">
        <v>1</v>
      </c>
      <c r="E20" s="8">
        <f t="shared" ref="E20:K22" si="3">$N$9*$E$8*N20</f>
        <v>0.13309859154929579</v>
      </c>
      <c r="F20" s="8">
        <f t="shared" si="3"/>
        <v>0.14973591549295776</v>
      </c>
      <c r="G20" s="8">
        <f t="shared" si="3"/>
        <v>0.16637323943661972</v>
      </c>
      <c r="H20" s="8">
        <f t="shared" si="3"/>
        <v>0.18301056338028171</v>
      </c>
      <c r="I20" s="8">
        <f t="shared" si="3"/>
        <v>0.1996478873239437</v>
      </c>
      <c r="J20" s="8">
        <f t="shared" si="3"/>
        <v>0.23292253521126763</v>
      </c>
      <c r="K20" s="8">
        <f t="shared" si="3"/>
        <v>0.24955985915492956</v>
      </c>
      <c r="L20" s="1"/>
      <c r="M20" s="7" t="s">
        <v>1</v>
      </c>
      <c r="N20" s="11">
        <f>N13*0.2</f>
        <v>0.05</v>
      </c>
      <c r="O20" s="11">
        <f t="shared" ref="O20:T20" si="4">O13*0.2</f>
        <v>5.6250000000000001E-2</v>
      </c>
      <c r="P20" s="11">
        <f t="shared" si="4"/>
        <v>6.25E-2</v>
      </c>
      <c r="Q20" s="11">
        <f t="shared" si="4"/>
        <v>6.8750000000000006E-2</v>
      </c>
      <c r="R20" s="11">
        <f t="shared" si="4"/>
        <v>7.5000000000000011E-2</v>
      </c>
      <c r="S20" s="11">
        <f t="shared" si="4"/>
        <v>8.7500000000000008E-2</v>
      </c>
      <c r="T20" s="11">
        <f t="shared" si="4"/>
        <v>9.375E-2</v>
      </c>
      <c r="U20" s="1"/>
      <c r="V20" s="1"/>
      <c r="W20" s="1"/>
      <c r="X20" s="1"/>
      <c r="Y20" s="1"/>
      <c r="Z20" s="1"/>
      <c r="AA20" s="1"/>
    </row>
    <row r="21" spans="2:27" ht="18.75" thickTop="1" thickBot="1" x14ac:dyDescent="0.35">
      <c r="B21" s="5">
        <v>84</v>
      </c>
      <c r="D21" s="7" t="s">
        <v>2</v>
      </c>
      <c r="E21" s="8">
        <f t="shared" si="3"/>
        <v>0.26619718309859158</v>
      </c>
      <c r="F21" s="8">
        <f t="shared" si="3"/>
        <v>0.29947183098591551</v>
      </c>
      <c r="G21" s="8">
        <f t="shared" si="3"/>
        <v>0.33274647887323944</v>
      </c>
      <c r="H21" s="8">
        <f t="shared" si="3"/>
        <v>0.36602112676056342</v>
      </c>
      <c r="I21" s="8">
        <f t="shared" si="3"/>
        <v>0.3992957746478874</v>
      </c>
      <c r="J21" s="8">
        <f t="shared" si="3"/>
        <v>0.46584507042253526</v>
      </c>
      <c r="K21" s="8">
        <f t="shared" si="3"/>
        <v>0.49911971830985913</v>
      </c>
      <c r="L21" s="1"/>
      <c r="M21" s="7" t="s">
        <v>2</v>
      </c>
      <c r="N21" s="11">
        <f>N20*2</f>
        <v>0.1</v>
      </c>
      <c r="O21" s="11">
        <f t="shared" ref="O21" si="5">O20*2</f>
        <v>0.1125</v>
      </c>
      <c r="P21" s="11">
        <f t="shared" ref="P21" si="6">P20*2</f>
        <v>0.125</v>
      </c>
      <c r="Q21" s="11">
        <f t="shared" ref="Q21" si="7">Q20*2</f>
        <v>0.13750000000000001</v>
      </c>
      <c r="R21" s="11">
        <f t="shared" ref="R21" si="8">R20*2</f>
        <v>0.15000000000000002</v>
      </c>
      <c r="S21" s="11">
        <f t="shared" ref="S21" si="9">S20*2</f>
        <v>0.17500000000000002</v>
      </c>
      <c r="T21" s="11">
        <f t="shared" ref="T21" si="10">T20*2</f>
        <v>0.1875</v>
      </c>
      <c r="U21" s="1"/>
      <c r="V21" s="1"/>
      <c r="W21" s="1"/>
      <c r="X21" s="1"/>
      <c r="Y21" s="1"/>
      <c r="Z21" s="1"/>
      <c r="AA21" s="1"/>
    </row>
    <row r="22" spans="2:27" ht="18.75" thickTop="1" thickBot="1" x14ac:dyDescent="0.35">
      <c r="B22" s="5"/>
      <c r="D22" s="7" t="s">
        <v>3</v>
      </c>
      <c r="E22" s="8">
        <f t="shared" si="3"/>
        <v>0.53239436619718317</v>
      </c>
      <c r="F22" s="8">
        <f t="shared" si="3"/>
        <v>0.59894366197183102</v>
      </c>
      <c r="G22" s="8">
        <f t="shared" si="3"/>
        <v>0.66549295774647887</v>
      </c>
      <c r="H22" s="8">
        <f t="shared" si="3"/>
        <v>0.73204225352112684</v>
      </c>
      <c r="I22" s="8">
        <f t="shared" si="3"/>
        <v>0.79859154929577481</v>
      </c>
      <c r="J22" s="8">
        <f t="shared" si="3"/>
        <v>0.93169014084507051</v>
      </c>
      <c r="K22" s="8">
        <f t="shared" si="3"/>
        <v>0.99823943661971826</v>
      </c>
      <c r="L22" s="1"/>
      <c r="M22" s="7" t="s">
        <v>3</v>
      </c>
      <c r="N22" s="11">
        <f>N20*4</f>
        <v>0.2</v>
      </c>
      <c r="O22" s="11">
        <f t="shared" ref="O22:T22" si="11">O20*4</f>
        <v>0.22500000000000001</v>
      </c>
      <c r="P22" s="11">
        <f t="shared" si="11"/>
        <v>0.25</v>
      </c>
      <c r="Q22" s="11">
        <f t="shared" si="11"/>
        <v>0.27500000000000002</v>
      </c>
      <c r="R22" s="11">
        <f t="shared" si="11"/>
        <v>0.30000000000000004</v>
      </c>
      <c r="S22" s="11">
        <f t="shared" si="11"/>
        <v>0.35000000000000003</v>
      </c>
      <c r="T22" s="11">
        <f t="shared" si="11"/>
        <v>0.375</v>
      </c>
      <c r="U22" s="1"/>
      <c r="V22" s="1"/>
      <c r="W22" s="1"/>
      <c r="X22" s="1"/>
      <c r="Y22" s="1"/>
      <c r="Z22" s="1"/>
      <c r="AA22" s="1"/>
    </row>
    <row r="23" spans="2:27" ht="18.75" thickTop="1" thickBot="1" x14ac:dyDescent="0.35">
      <c r="B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8.75" thickTop="1" thickBot="1" x14ac:dyDescent="0.35">
      <c r="B24" s="5">
        <v>100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8.75" thickTop="1" thickBot="1" x14ac:dyDescent="0.35">
      <c r="B25" s="5">
        <v>105</v>
      </c>
      <c r="D25" s="7"/>
      <c r="E25" s="7" t="s">
        <v>5</v>
      </c>
      <c r="F25" s="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8.75" thickTop="1" thickBot="1" x14ac:dyDescent="0.35">
      <c r="B26" s="5"/>
      <c r="D26" s="7"/>
      <c r="E26" s="7">
        <v>1</v>
      </c>
      <c r="F26" s="7">
        <v>2</v>
      </c>
      <c r="G26" s="7">
        <v>3</v>
      </c>
      <c r="H26" s="7">
        <v>4</v>
      </c>
      <c r="I26" s="7">
        <v>5</v>
      </c>
      <c r="J26" s="7">
        <v>6</v>
      </c>
      <c r="K26" s="7">
        <v>7</v>
      </c>
      <c r="L26" s="1"/>
      <c r="M26" s="7"/>
      <c r="N26" s="7">
        <v>1</v>
      </c>
      <c r="O26" s="7">
        <v>2</v>
      </c>
      <c r="P26" s="7">
        <v>3</v>
      </c>
      <c r="Q26" s="7">
        <v>4</v>
      </c>
      <c r="R26" s="7">
        <v>5</v>
      </c>
      <c r="S26" s="7">
        <v>6</v>
      </c>
      <c r="T26" s="7">
        <v>7</v>
      </c>
      <c r="U26" s="1"/>
      <c r="V26" s="1"/>
      <c r="W26" s="1"/>
      <c r="X26" s="1"/>
      <c r="Y26" s="1"/>
      <c r="Z26" s="1"/>
      <c r="AA26" s="1"/>
    </row>
    <row r="27" spans="2:27" ht="18.75" thickTop="1" thickBot="1" x14ac:dyDescent="0.35">
      <c r="B27" s="5">
        <v>113</v>
      </c>
      <c r="D27" s="7" t="s">
        <v>1</v>
      </c>
      <c r="E27" s="8">
        <f t="shared" ref="E27:K29" si="12">$N$9*$E$8*N27</f>
        <v>3.9929577464788729E-2</v>
      </c>
      <c r="F27" s="8">
        <f t="shared" si="12"/>
        <v>4.4920774647887324E-2</v>
      </c>
      <c r="G27" s="8">
        <f t="shared" si="12"/>
        <v>4.9911971830985911E-2</v>
      </c>
      <c r="H27" s="8">
        <f t="shared" si="12"/>
        <v>5.4903169014084499E-2</v>
      </c>
      <c r="I27" s="8">
        <f t="shared" si="12"/>
        <v>5.9894366197183094E-2</v>
      </c>
      <c r="J27" s="8">
        <f t="shared" si="12"/>
        <v>6.9876760563380283E-2</v>
      </c>
      <c r="K27" s="8">
        <f t="shared" si="12"/>
        <v>7.4867957746478864E-2</v>
      </c>
      <c r="L27" s="1"/>
      <c r="M27" s="7" t="s">
        <v>1</v>
      </c>
      <c r="N27" s="11">
        <f>N13*0.06</f>
        <v>1.4999999999999999E-2</v>
      </c>
      <c r="O27" s="11">
        <f t="shared" ref="O27:T27" si="13">O13*0.06</f>
        <v>1.6875000000000001E-2</v>
      </c>
      <c r="P27" s="11">
        <f t="shared" si="13"/>
        <v>1.8749999999999999E-2</v>
      </c>
      <c r="Q27" s="11">
        <f t="shared" si="13"/>
        <v>2.0624999999999998E-2</v>
      </c>
      <c r="R27" s="11">
        <f t="shared" si="13"/>
        <v>2.2499999999999999E-2</v>
      </c>
      <c r="S27" s="11">
        <f t="shared" si="13"/>
        <v>2.6249999999999999E-2</v>
      </c>
      <c r="T27" s="11">
        <f t="shared" si="13"/>
        <v>2.8124999999999997E-2</v>
      </c>
      <c r="U27" s="1"/>
      <c r="V27" s="1"/>
      <c r="W27" s="1"/>
      <c r="X27" s="1"/>
      <c r="Y27" s="1"/>
      <c r="Z27" s="1"/>
      <c r="AA27" s="1"/>
    </row>
    <row r="28" spans="2:27" ht="18.75" thickTop="1" thickBot="1" x14ac:dyDescent="0.35">
      <c r="B28" s="5"/>
      <c r="D28" s="7" t="s">
        <v>2</v>
      </c>
      <c r="E28" s="8">
        <f t="shared" si="12"/>
        <v>7.9859154929577458E-2</v>
      </c>
      <c r="F28" s="8">
        <f t="shared" si="12"/>
        <v>8.9841549295774648E-2</v>
      </c>
      <c r="G28" s="8">
        <f t="shared" si="12"/>
        <v>9.9823943661971823E-2</v>
      </c>
      <c r="H28" s="8">
        <f t="shared" si="12"/>
        <v>0.109806338028169</v>
      </c>
      <c r="I28" s="8">
        <f t="shared" si="12"/>
        <v>0.11978873239436619</v>
      </c>
      <c r="J28" s="8">
        <f t="shared" si="12"/>
        <v>0.13975352112676057</v>
      </c>
      <c r="K28" s="8">
        <f t="shared" si="12"/>
        <v>0.14973591549295773</v>
      </c>
      <c r="L28" s="1"/>
      <c r="M28" s="7" t="s">
        <v>2</v>
      </c>
      <c r="N28" s="11">
        <f>N27*2</f>
        <v>0.03</v>
      </c>
      <c r="O28" s="11">
        <f t="shared" ref="O28" si="14">O27*2</f>
        <v>3.3750000000000002E-2</v>
      </c>
      <c r="P28" s="11">
        <f t="shared" ref="P28" si="15">P27*2</f>
        <v>3.7499999999999999E-2</v>
      </c>
      <c r="Q28" s="11">
        <f t="shared" ref="Q28" si="16">Q27*2</f>
        <v>4.1249999999999995E-2</v>
      </c>
      <c r="R28" s="11">
        <f t="shared" ref="R28" si="17">R27*2</f>
        <v>4.4999999999999998E-2</v>
      </c>
      <c r="S28" s="11">
        <f t="shared" ref="S28" si="18">S27*2</f>
        <v>5.2499999999999998E-2</v>
      </c>
      <c r="T28" s="11">
        <f t="shared" ref="T28" si="19">T27*2</f>
        <v>5.6249999999999994E-2</v>
      </c>
      <c r="U28" s="1"/>
      <c r="V28" s="1"/>
      <c r="W28" s="1"/>
      <c r="X28" s="1"/>
      <c r="Y28" s="1"/>
      <c r="Z28" s="1"/>
      <c r="AA28" s="1"/>
    </row>
    <row r="29" spans="2:27" ht="18.75" thickTop="1" thickBot="1" x14ac:dyDescent="0.35">
      <c r="B29" s="5"/>
      <c r="D29" s="7" t="s">
        <v>3</v>
      </c>
      <c r="E29" s="8">
        <f t="shared" si="12"/>
        <v>0.15971830985915492</v>
      </c>
      <c r="F29" s="8">
        <f t="shared" si="12"/>
        <v>0.1796830985915493</v>
      </c>
      <c r="G29" s="8">
        <f t="shared" si="12"/>
        <v>0.19964788732394365</v>
      </c>
      <c r="H29" s="8">
        <f t="shared" si="12"/>
        <v>0.219612676056338</v>
      </c>
      <c r="I29" s="8">
        <f t="shared" si="12"/>
        <v>0.23957746478873237</v>
      </c>
      <c r="J29" s="8">
        <f t="shared" si="12"/>
        <v>0.27950704225352113</v>
      </c>
      <c r="K29" s="8">
        <f t="shared" si="12"/>
        <v>0.29947183098591545</v>
      </c>
      <c r="L29" s="1"/>
      <c r="M29" s="7" t="s">
        <v>3</v>
      </c>
      <c r="N29" s="11">
        <f>N27*4</f>
        <v>0.06</v>
      </c>
      <c r="O29" s="11">
        <f t="shared" ref="O29:T29" si="20">O27*4</f>
        <v>6.7500000000000004E-2</v>
      </c>
      <c r="P29" s="11">
        <f t="shared" si="20"/>
        <v>7.4999999999999997E-2</v>
      </c>
      <c r="Q29" s="11">
        <f t="shared" si="20"/>
        <v>8.249999999999999E-2</v>
      </c>
      <c r="R29" s="11">
        <f t="shared" si="20"/>
        <v>0.09</v>
      </c>
      <c r="S29" s="11">
        <f t="shared" si="20"/>
        <v>0.105</v>
      </c>
      <c r="T29" s="11">
        <f t="shared" si="20"/>
        <v>0.11249999999999999</v>
      </c>
      <c r="U29" s="1"/>
      <c r="V29" s="1"/>
      <c r="W29" s="1"/>
      <c r="X29" s="1"/>
      <c r="Y29" s="1"/>
      <c r="Z29" s="1"/>
      <c r="AA29" s="1"/>
    </row>
    <row r="30" spans="2:27" ht="18.75" thickTop="1" thickBot="1" x14ac:dyDescent="0.35">
      <c r="B30" s="5"/>
    </row>
    <row r="31" spans="2:27" ht="15.75" thickTop="1" x14ac:dyDescent="0.25"/>
    <row r="32" spans="2:27" x14ac:dyDescent="0.25">
      <c r="D32"/>
    </row>
  </sheetData>
  <scenarios current="0" show="0">
    <scenario name="1" locked="1" count="4" user="rencom" comment="Автор: rencom , 18.01.2013_x000a_Автор изменений: rencom , 18.01.2013">
      <inputCells r="E4" val="30,60,71"/>
      <inputCells r="E5" val="100"/>
      <inputCells r="E6" val="105"/>
      <inputCells r="E7" val="71"/>
    </scenario>
  </scenarios>
  <dataConsolidate/>
  <conditionalFormatting sqref="D4:E7 M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list" allowBlank="1" showInputMessage="1" showErrorMessage="1" sqref="E4:E7">
      <formula1>$B$11:$B$80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в_наличии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rencom</dc:creator>
  <cp:lastModifiedBy>rencom</cp:lastModifiedBy>
  <cp:lastPrinted>2013-01-18T11:02:07Z</cp:lastPrinted>
  <dcterms:created xsi:type="dcterms:W3CDTF">2012-07-06T02:59:40Z</dcterms:created>
  <dcterms:modified xsi:type="dcterms:W3CDTF">2013-01-19T08:28:22Z</dcterms:modified>
</cp:coreProperties>
</file>