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7055" windowHeight="88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8" i="1"/>
  <c r="G19" i="1"/>
  <c r="G17" i="1"/>
  <c r="F17" i="1"/>
  <c r="F18" i="1"/>
  <c r="F19" i="1"/>
  <c r="E17" i="1"/>
  <c r="E18" i="1"/>
  <c r="E19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2" i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2" i="1"/>
</calcChain>
</file>

<file path=xl/sharedStrings.xml><?xml version="1.0" encoding="utf-8"?>
<sst xmlns="http://schemas.openxmlformats.org/spreadsheetml/2006/main" count="181" uniqueCount="78">
  <si>
    <t>Сафронова</t>
  </si>
  <si>
    <t>Ольга</t>
  </si>
  <si>
    <t>Степановна</t>
  </si>
  <si>
    <t>Z1</t>
  </si>
  <si>
    <t>ГК</t>
  </si>
  <si>
    <t>Софронова</t>
  </si>
  <si>
    <t>Ксения</t>
  </si>
  <si>
    <t>Ивановна</t>
  </si>
  <si>
    <t>Багдасарян</t>
  </si>
  <si>
    <t>Сильвард</t>
  </si>
  <si>
    <t>Зильфугоровна</t>
  </si>
  <si>
    <t>1</t>
  </si>
  <si>
    <t>76 04 971515</t>
  </si>
  <si>
    <t>096-400-647 70</t>
  </si>
  <si>
    <t>Заика</t>
  </si>
  <si>
    <t>Виктор</t>
  </si>
  <si>
    <t>Павлович</t>
  </si>
  <si>
    <t>S1</t>
  </si>
  <si>
    <t>75000</t>
  </si>
  <si>
    <t>76 00 577284</t>
  </si>
  <si>
    <t>046-531-285 49</t>
  </si>
  <si>
    <t>Березина</t>
  </si>
  <si>
    <t>Тамара</t>
  </si>
  <si>
    <t>Александровна</t>
  </si>
  <si>
    <t>Далецкая</t>
  </si>
  <si>
    <t>Галина</t>
  </si>
  <si>
    <t>Васильевна</t>
  </si>
  <si>
    <t>76 00 461198</t>
  </si>
  <si>
    <t>046-532-303 38</t>
  </si>
  <si>
    <t>Лесникова</t>
  </si>
  <si>
    <t>Наталья</t>
  </si>
  <si>
    <t>76 00 660346</t>
  </si>
  <si>
    <t>106-557-056 49</t>
  </si>
  <si>
    <t>FAM</t>
  </si>
  <si>
    <t>IM</t>
  </si>
  <si>
    <t>OT</t>
  </si>
  <si>
    <t>DR</t>
  </si>
  <si>
    <t>Q</t>
  </si>
  <si>
    <t>S_POL</t>
  </si>
  <si>
    <t>N_POL</t>
  </si>
  <si>
    <t>Q_PASP</t>
  </si>
  <si>
    <t>SN_PASP</t>
  </si>
  <si>
    <t>SS</t>
  </si>
  <si>
    <t>Онохов</t>
  </si>
  <si>
    <t>Алексей</t>
  </si>
  <si>
    <t>Анатольевич</t>
  </si>
  <si>
    <t>152-834-181 61</t>
  </si>
  <si>
    <t>Власенко</t>
  </si>
  <si>
    <t>Валентина</t>
  </si>
  <si>
    <t>Сергеевна</t>
  </si>
  <si>
    <t>040-756-248 44</t>
  </si>
  <si>
    <t>Цыдыпов</t>
  </si>
  <si>
    <t>Александр</t>
  </si>
  <si>
    <t>Дугарцыренович</t>
  </si>
  <si>
    <t>АА</t>
  </si>
  <si>
    <t>Сукарев</t>
  </si>
  <si>
    <t>Юрий</t>
  </si>
  <si>
    <t>Федорович</t>
  </si>
  <si>
    <t>Размахнин</t>
  </si>
  <si>
    <t>Владимир</t>
  </si>
  <si>
    <t>Александрович</t>
  </si>
  <si>
    <t>*</t>
  </si>
  <si>
    <t>Просветова</t>
  </si>
  <si>
    <t>Нина</t>
  </si>
  <si>
    <t>76 00 274436</t>
  </si>
  <si>
    <t>109-154-972 61</t>
  </si>
  <si>
    <t>Михалева</t>
  </si>
  <si>
    <t>Дмитриевна</t>
  </si>
  <si>
    <t>Доржиполамов</t>
  </si>
  <si>
    <t>Дондок</t>
  </si>
  <si>
    <t>Доржи</t>
  </si>
  <si>
    <t>V1</t>
  </si>
  <si>
    <t>МС</t>
  </si>
  <si>
    <t>Дудырина</t>
  </si>
  <si>
    <t>Екатерина</t>
  </si>
  <si>
    <t>Викторовна</t>
  </si>
  <si>
    <t>Любовь</t>
  </si>
  <si>
    <t>Елена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</si>
</sst>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" fontId="0" fillId="0" borderId="1" xfId="0" applyNumberFormat="1" applyBorder="1"/>
    <xf numFmtId="14" fontId="0" fillId="0" borderId="1" xfId="0" applyNumberFormat="1" applyBorder="1"/>
    <xf numFmtId="0" fontId="0" fillId="0" borderId="1" xfId="0" applyBorder="1"/>
    <xf numFmtId="1" fontId="1" fillId="0" borderId="1" xfId="0" applyNumberFormat="1" applyFont="1" applyBorder="1"/>
    <xf numFmtId="14" fontId="1" fillId="0" borderId="1" xfId="0" applyNumberFormat="1" applyFont="1" applyBorder="1"/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G2" sqref="G2"/>
    </sheetView>
  </sheetViews>
  <sheetFormatPr defaultRowHeight="15" x14ac:dyDescent="0.25"/>
  <cols>
    <col min="1" max="1" width="18.28515625" customWidth="1"/>
    <col min="2" max="2" width="16.140625" customWidth="1"/>
    <col min="3" max="3" width="15.5703125" customWidth="1"/>
    <col min="4" max="4" width="15.42578125" customWidth="1"/>
    <col min="7" max="7" width="18.42578125" customWidth="1"/>
    <col min="9" max="9" width="17.140625" customWidth="1"/>
    <col min="10" max="10" width="19" customWidth="1"/>
  </cols>
  <sheetData>
    <row r="1" spans="1:10" s="3" customFormat="1" x14ac:dyDescent="0.25">
      <c r="A1" s="1" t="s">
        <v>33</v>
      </c>
      <c r="B1" s="1" t="s">
        <v>34</v>
      </c>
      <c r="C1" s="1" t="s">
        <v>35</v>
      </c>
      <c r="D1" s="3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</row>
    <row r="2" spans="1:10" s="3" customFormat="1" x14ac:dyDescent="0.25">
      <c r="A2" s="1" t="s">
        <v>43</v>
      </c>
      <c r="B2" s="1" t="s">
        <v>44</v>
      </c>
      <c r="C2" s="1" t="s">
        <v>45</v>
      </c>
      <c r="D2" s="2">
        <v>28575</v>
      </c>
      <c r="E2" s="1" t="str">
        <f>VLOOKUP(A2,Лист2!A:J,5,0)</f>
        <v>Z1</v>
      </c>
      <c r="F2" s="1" t="str">
        <f>VLOOKUP(A2,Лист2!A:J,5,0)</f>
        <v>Z1</v>
      </c>
      <c r="G2" s="4">
        <f>SUMPRODUCT((A2&amp;B2&amp;C2&amp;D2=Лист2!$A$2:$A$19&amp;Лист2!$B$2:$B$19&amp;Лист2!$C$2:$C$19&amp;Лист2!$D$2:$D$19)*Лист2!$G$2:$G$19)</f>
        <v>3852128</v>
      </c>
      <c r="H2" s="1">
        <f>VLOOKUP(A2,Лист2!A:J,8,0)</f>
        <v>0</v>
      </c>
      <c r="I2" s="1">
        <f>VLOOKUP(A2,Лист2!A:J,9,0)</f>
        <v>0</v>
      </c>
      <c r="J2" s="1" t="str">
        <f>VLOOKUP(A2,Лист2!A:J,10,0)</f>
        <v>152-834-181 61</v>
      </c>
    </row>
    <row r="3" spans="1:10" s="3" customFormat="1" x14ac:dyDescent="0.25">
      <c r="A3" s="1" t="s">
        <v>47</v>
      </c>
      <c r="B3" s="1" t="s">
        <v>48</v>
      </c>
      <c r="C3" s="1" t="s">
        <v>49</v>
      </c>
      <c r="D3" s="2">
        <v>19783</v>
      </c>
      <c r="E3" s="1" t="str">
        <f>VLOOKUP(A3,Лист2!A:J,5,0)</f>
        <v>Z1</v>
      </c>
      <c r="F3" s="1" t="str">
        <f>VLOOKUP(A3,Лист2!A:K,5,0)</f>
        <v>Z1</v>
      </c>
      <c r="G3" s="4">
        <f>SUMPRODUCT((A3&amp;B3&amp;C3&amp;D3=Лист2!$A$2:$A$19&amp;Лист2!$B$2:$B$19&amp;Лист2!$C$2:$C$19&amp;Лист2!$D$2:$D$19)*Лист2!$G$2:$G$19)</f>
        <v>3085060</v>
      </c>
      <c r="H3" s="1">
        <f>VLOOKUP(A3,Лист2!A:J,8,0)</f>
        <v>0</v>
      </c>
      <c r="I3" s="1">
        <f>VLOOKUP(A3,Лист2!A:J,9,0)</f>
        <v>0</v>
      </c>
      <c r="J3" s="1" t="str">
        <f>VLOOKUP(A3,Лист2!A:J,10,0)</f>
        <v>040-756-248 44</v>
      </c>
    </row>
    <row r="4" spans="1:10" s="3" customFormat="1" x14ac:dyDescent="0.25">
      <c r="A4" s="1" t="s">
        <v>51</v>
      </c>
      <c r="B4" s="1" t="s">
        <v>52</v>
      </c>
      <c r="C4" s="1" t="s">
        <v>53</v>
      </c>
      <c r="D4" s="2">
        <v>24186</v>
      </c>
      <c r="E4" s="1" t="str">
        <f>VLOOKUP(A4,Лист2!A:J,5,0)</f>
        <v>Z1</v>
      </c>
      <c r="F4" s="1" t="str">
        <f>VLOOKUP(A4,Лист2!A:K,5,0)</f>
        <v>Z1</v>
      </c>
      <c r="G4" s="4">
        <f>SUMPRODUCT((A4&amp;B4&amp;C4&amp;D4=Лист2!$A$2:$A$19&amp;Лист2!$B$2:$B$19&amp;Лист2!$C$2:$C$19&amp;Лист2!$D$2:$D$19)*Лист2!$G$2:$G$19)</f>
        <v>541904</v>
      </c>
      <c r="H4" s="1">
        <f>VLOOKUP(A4,Лист2!A:J,8,0)</f>
        <v>0</v>
      </c>
      <c r="I4" s="1">
        <f>VLOOKUP(A4,Лист2!A:J,9,0)</f>
        <v>0</v>
      </c>
      <c r="J4" s="1">
        <f>VLOOKUP(A4,Лист2!A:J,10,0)</f>
        <v>0</v>
      </c>
    </row>
    <row r="5" spans="1:10" s="3" customFormat="1" x14ac:dyDescent="0.25">
      <c r="A5" s="1" t="s">
        <v>55</v>
      </c>
      <c r="B5" s="1" t="s">
        <v>56</v>
      </c>
      <c r="C5" s="1" t="s">
        <v>57</v>
      </c>
      <c r="D5" s="2">
        <v>23434</v>
      </c>
      <c r="E5" s="1" t="str">
        <f>VLOOKUP(A5,Лист2!A:J,5,0)</f>
        <v>Z1</v>
      </c>
      <c r="F5" s="1" t="str">
        <f>VLOOKUP(A5,Лист2!A:K,5,0)</f>
        <v>Z1</v>
      </c>
      <c r="G5" s="4">
        <f>SUMPRODUCT((A5&amp;B5&amp;C5&amp;D5=Лист2!$A$2:$A$19&amp;Лист2!$B$2:$B$19&amp;Лист2!$C$2:$C$19&amp;Лист2!$D$2:$D$19)*Лист2!$G$2:$G$19)</f>
        <v>509322</v>
      </c>
      <c r="H5" s="1">
        <f>VLOOKUP(A5,Лист2!A:J,8,0)</f>
        <v>0</v>
      </c>
      <c r="I5" s="1">
        <f>VLOOKUP(A5,Лист2!A:J,9,0)</f>
        <v>0</v>
      </c>
      <c r="J5" s="1">
        <f>VLOOKUP(A5,Лист2!A:J,10,0)</f>
        <v>0</v>
      </c>
    </row>
    <row r="6" spans="1:10" s="3" customFormat="1" x14ac:dyDescent="0.25">
      <c r="A6" s="1" t="s">
        <v>58</v>
      </c>
      <c r="B6" s="1" t="s">
        <v>59</v>
      </c>
      <c r="C6" s="1" t="s">
        <v>60</v>
      </c>
      <c r="D6" s="2">
        <v>27988</v>
      </c>
      <c r="E6" s="1" t="str">
        <f>VLOOKUP(A6,Лист2!A:J,5,0)</f>
        <v>Z1</v>
      </c>
      <c r="F6" s="1" t="str">
        <f>VLOOKUP(A6,Лист2!A:K,5,0)</f>
        <v>Z1</v>
      </c>
      <c r="G6" s="4">
        <f>SUMPRODUCT((A6&amp;B6&amp;C6&amp;D6=Лист2!$A$2:$A$19&amp;Лист2!$B$2:$B$19&amp;Лист2!$C$2:$C$19&amp;Лист2!$D$2:$D$19)*Лист2!$G$2:$G$19)</f>
        <v>7551320833000150</v>
      </c>
      <c r="H6" s="1">
        <f>VLOOKUP(A6,Лист2!A:J,8,0)</f>
        <v>0</v>
      </c>
      <c r="I6" s="1">
        <f>VLOOKUP(A6,Лист2!A:J,9,0)</f>
        <v>0</v>
      </c>
      <c r="J6" s="1">
        <f>VLOOKUP(A6,Лист2!A:J,10,0)</f>
        <v>0</v>
      </c>
    </row>
    <row r="7" spans="1:10" s="3" customFormat="1" x14ac:dyDescent="0.25">
      <c r="A7" s="1" t="s">
        <v>62</v>
      </c>
      <c r="B7" s="1" t="s">
        <v>63</v>
      </c>
      <c r="C7" s="1" t="s">
        <v>7</v>
      </c>
      <c r="D7" s="2">
        <v>17691</v>
      </c>
      <c r="E7" s="1" t="str">
        <f>VLOOKUP(A7,Лист2!A:J,5,0)</f>
        <v>Z1</v>
      </c>
      <c r="F7" s="1" t="str">
        <f>VLOOKUP(A7,Лист2!A:K,5,0)</f>
        <v>Z1</v>
      </c>
      <c r="G7" s="4">
        <f>SUMPRODUCT((A7&amp;B7&amp;C7&amp;D7=Лист2!$A$2:$A$19&amp;Лист2!$B$2:$B$19&amp;Лист2!$C$2:$C$19&amp;Лист2!$D$2:$D$19)*Лист2!$G$2:$G$19)</f>
        <v>3364584</v>
      </c>
      <c r="H7" s="1" t="str">
        <f>VLOOKUP(A7,Лист2!A:J,8,0)</f>
        <v>1</v>
      </c>
      <c r="I7" s="1" t="str">
        <f>VLOOKUP(A7,Лист2!A:J,9,0)</f>
        <v>76 00 274436</v>
      </c>
      <c r="J7" s="1" t="str">
        <f>VLOOKUP(A7,Лист2!A:J,10,0)</f>
        <v>109-154-972 61</v>
      </c>
    </row>
    <row r="8" spans="1:10" s="3" customFormat="1" x14ac:dyDescent="0.25">
      <c r="A8" s="1" t="s">
        <v>66</v>
      </c>
      <c r="B8" s="1" t="s">
        <v>48</v>
      </c>
      <c r="C8" s="1" t="s">
        <v>67</v>
      </c>
      <c r="D8" s="2">
        <v>9037</v>
      </c>
      <c r="E8" s="1" t="str">
        <f>VLOOKUP(A8,Лист2!A:J,5,0)</f>
        <v>Z1</v>
      </c>
      <c r="F8" s="1" t="str">
        <f>VLOOKUP(A8,Лист2!A:K,5,0)</f>
        <v>Z1</v>
      </c>
      <c r="G8" s="4">
        <f>SUMPRODUCT((A8&amp;B8&amp;C8&amp;D8=Лист2!$A$2:$A$19&amp;Лист2!$B$2:$B$19&amp;Лист2!$C$2:$C$19&amp;Лист2!$D$2:$D$19)*Лист2!$G$2:$G$19)</f>
        <v>2800131</v>
      </c>
      <c r="H8" s="1">
        <f>VLOOKUP(A8,Лист2!A:J,8,0)</f>
        <v>0</v>
      </c>
      <c r="I8" s="1">
        <f>VLOOKUP(A8,Лист2!A:J,9,0)</f>
        <v>0</v>
      </c>
      <c r="J8" s="1">
        <f>VLOOKUP(A8,Лист2!A:J,10,0)</f>
        <v>0</v>
      </c>
    </row>
    <row r="9" spans="1:10" s="3" customFormat="1" x14ac:dyDescent="0.25">
      <c r="A9" s="1" t="s">
        <v>68</v>
      </c>
      <c r="B9" s="1" t="s">
        <v>69</v>
      </c>
      <c r="C9" s="1" t="s">
        <v>70</v>
      </c>
      <c r="D9" s="2">
        <v>20793</v>
      </c>
      <c r="E9" s="1" t="str">
        <f>VLOOKUP(A9,Лист2!A:J,5,0)</f>
        <v>V1</v>
      </c>
      <c r="F9" s="1" t="str">
        <f>VLOOKUP(A9,Лист2!A:K,5,0)</f>
        <v>V1</v>
      </c>
      <c r="G9" s="4">
        <f>SUMPRODUCT((A9&amp;B9&amp;C9&amp;D9=Лист2!$A$2:$A$19&amp;Лист2!$B$2:$B$19&amp;Лист2!$C$2:$C$19&amp;Лист2!$D$2:$D$19)*Лист2!$G$2:$G$19)</f>
        <v>121926</v>
      </c>
      <c r="H9" s="1">
        <f>VLOOKUP(A9,Лист2!A:J,8,0)</f>
        <v>0</v>
      </c>
      <c r="I9" s="1">
        <f>VLOOKUP(A9,Лист2!A:J,9,0)</f>
        <v>0</v>
      </c>
      <c r="J9" s="1">
        <f>VLOOKUP(A9,Лист2!A:J,10,0)</f>
        <v>0</v>
      </c>
    </row>
    <row r="10" spans="1:10" s="3" customFormat="1" x14ac:dyDescent="0.25">
      <c r="A10" s="1" t="s">
        <v>0</v>
      </c>
      <c r="B10" s="1" t="s">
        <v>1</v>
      </c>
      <c r="C10" s="1" t="s">
        <v>2</v>
      </c>
      <c r="D10" s="2">
        <v>20195</v>
      </c>
      <c r="E10" s="1" t="str">
        <f>VLOOKUP(A10,Лист2!A:J,5,0)</f>
        <v>Z1</v>
      </c>
      <c r="F10" s="1" t="str">
        <f>VLOOKUP(A10,Лист2!A:K,5,0)</f>
        <v>Z1</v>
      </c>
      <c r="G10" s="4">
        <f>SUMPRODUCT((A10&amp;B10&amp;C10&amp;D10=Лист2!$A$2:$A$19&amp;Лист2!$B$2:$B$19&amp;Лист2!$C$2:$C$19&amp;Лист2!$D$2:$D$19)*Лист2!$G$2:$G$19)</f>
        <v>3852630</v>
      </c>
      <c r="H10" s="1">
        <f>VLOOKUP(A10,Лист2!A:J,8,0)</f>
        <v>0</v>
      </c>
      <c r="I10" s="1">
        <f>VLOOKUP(A10,Лист2!A:J,9,0)</f>
        <v>0</v>
      </c>
      <c r="J10" s="1">
        <f>VLOOKUP(A10,Лист2!A:J,10,0)</f>
        <v>0</v>
      </c>
    </row>
    <row r="11" spans="1:10" s="3" customFormat="1" x14ac:dyDescent="0.25">
      <c r="A11" s="1" t="s">
        <v>5</v>
      </c>
      <c r="B11" s="1" t="s">
        <v>6</v>
      </c>
      <c r="C11" s="1" t="s">
        <v>7</v>
      </c>
      <c r="D11" s="2">
        <v>36216</v>
      </c>
      <c r="E11" s="1" t="str">
        <f>VLOOKUP(A11,Лист2!A:J,5,0)</f>
        <v>Z1</v>
      </c>
      <c r="F11" s="1" t="str">
        <f>VLOOKUP(A11,Лист2!A:K,5,0)</f>
        <v>Z1</v>
      </c>
      <c r="G11" s="4">
        <f>SUMPRODUCT((A11&amp;B11&amp;C11&amp;D11=Лист2!$A$2:$A$19&amp;Лист2!$B$2:$B$19&amp;Лист2!$C$2:$C$19&amp;Лист2!$D$2:$D$19)*Лист2!$G$2:$G$19)</f>
        <v>3796405</v>
      </c>
      <c r="H11" s="1">
        <f>VLOOKUP(A11,Лист2!A:J,8,0)</f>
        <v>0</v>
      </c>
      <c r="I11" s="1">
        <f>VLOOKUP(A11,Лист2!A:J,9,0)</f>
        <v>0</v>
      </c>
      <c r="J11" s="1">
        <f>VLOOKUP(A11,Лист2!A:J,10,0)</f>
        <v>0</v>
      </c>
    </row>
    <row r="12" spans="1:10" s="3" customFormat="1" x14ac:dyDescent="0.25">
      <c r="A12" s="1" t="s">
        <v>8</v>
      </c>
      <c r="B12" s="1" t="s">
        <v>9</v>
      </c>
      <c r="C12" s="1" t="s">
        <v>10</v>
      </c>
      <c r="D12" s="2">
        <v>21603</v>
      </c>
      <c r="E12" s="1" t="str">
        <f>VLOOKUP(A12,Лист2!A:J,5,0)</f>
        <v>Z1</v>
      </c>
      <c r="F12" s="1" t="str">
        <f>VLOOKUP(A12,Лист2!A:K,5,0)</f>
        <v>Z1</v>
      </c>
      <c r="G12" s="4">
        <f>SUMPRODUCT((A12&amp;B12&amp;C12&amp;D12=Лист2!$A$2:$A$19&amp;Лист2!$B$2:$B$19&amp;Лист2!$C$2:$C$19&amp;Лист2!$D$2:$D$19)*Лист2!$G$2:$G$19)</f>
        <v>2801334</v>
      </c>
      <c r="H12" s="1" t="str">
        <f>VLOOKUP(A12,Лист2!A:J,8,0)</f>
        <v>1</v>
      </c>
      <c r="I12" s="1" t="str">
        <f>VLOOKUP(A12,Лист2!A:J,9,0)</f>
        <v>76 04 971515</v>
      </c>
      <c r="J12" s="1" t="str">
        <f>VLOOKUP(A12,Лист2!A:J,10,0)</f>
        <v>096-400-647 70</v>
      </c>
    </row>
    <row r="13" spans="1:10" s="3" customFormat="1" x14ac:dyDescent="0.25">
      <c r="A13" s="1" t="s">
        <v>14</v>
      </c>
      <c r="B13" s="1" t="s">
        <v>15</v>
      </c>
      <c r="C13" s="1" t="s">
        <v>16</v>
      </c>
      <c r="D13" s="2">
        <v>19318</v>
      </c>
      <c r="E13" s="1" t="str">
        <f>VLOOKUP(A13,Лист2!A:J,5,0)</f>
        <v>S1</v>
      </c>
      <c r="F13" s="1" t="str">
        <f>VLOOKUP(A13,Лист2!A:K,5,0)</f>
        <v>S1</v>
      </c>
      <c r="G13" s="4">
        <f>SUMPRODUCT((A13&amp;B13&amp;C13&amp;D13=Лист2!$A$2:$A$19&amp;Лист2!$B$2:$B$19&amp;Лист2!$C$2:$C$19&amp;Лист2!$D$2:$D$19)*Лист2!$G$2:$G$19)</f>
        <v>150765</v>
      </c>
      <c r="H13" s="1" t="str">
        <f>VLOOKUP(A13,Лист2!A:J,8,0)</f>
        <v>1</v>
      </c>
      <c r="I13" s="1" t="str">
        <f>VLOOKUP(A13,Лист2!A:J,9,0)</f>
        <v>76 00 577284</v>
      </c>
      <c r="J13" s="1" t="str">
        <f>VLOOKUP(A13,Лист2!A:J,10,0)</f>
        <v>046-531-285 49</v>
      </c>
    </row>
    <row r="14" spans="1:10" s="3" customFormat="1" x14ac:dyDescent="0.25">
      <c r="A14" s="1" t="s">
        <v>21</v>
      </c>
      <c r="B14" s="1" t="s">
        <v>22</v>
      </c>
      <c r="C14" s="1" t="s">
        <v>23</v>
      </c>
      <c r="D14" s="2">
        <v>13302</v>
      </c>
      <c r="E14" s="1" t="str">
        <f>VLOOKUP(A14,Лист2!A:J,5,0)</f>
        <v>Z1</v>
      </c>
      <c r="F14" s="1" t="str">
        <f>VLOOKUP(A14,Лист2!A:K,5,0)</f>
        <v>Z1</v>
      </c>
      <c r="G14" s="4">
        <f>SUMPRODUCT((A14&amp;B14&amp;C14&amp;D14=Лист2!$A$2:$A$19&amp;Лист2!$B$2:$B$19&amp;Лист2!$C$2:$C$19&amp;Лист2!$D$2:$D$19)*Лист2!$G$2:$G$19)</f>
        <v>4865</v>
      </c>
      <c r="H14" s="1">
        <f>VLOOKUP(A14,Лист2!A:J,8,0)</f>
        <v>0</v>
      </c>
      <c r="I14" s="1">
        <f>VLOOKUP(A14,Лист2!A:J,9,0)</f>
        <v>0</v>
      </c>
      <c r="J14" s="1">
        <f>VLOOKUP(A14,Лист2!A:J,10,0)</f>
        <v>0</v>
      </c>
    </row>
    <row r="15" spans="1:10" s="3" customFormat="1" x14ac:dyDescent="0.25">
      <c r="A15" s="1" t="s">
        <v>24</v>
      </c>
      <c r="B15" s="1" t="s">
        <v>25</v>
      </c>
      <c r="C15" s="1" t="s">
        <v>26</v>
      </c>
      <c r="D15" s="2">
        <v>14531</v>
      </c>
      <c r="E15" s="1" t="str">
        <f>VLOOKUP(A15,Лист2!A:J,5,0)</f>
        <v>Z1</v>
      </c>
      <c r="F15" s="1" t="str">
        <f>VLOOKUP(A15,Лист2!A:K,5,0)</f>
        <v>Z1</v>
      </c>
      <c r="G15" s="4">
        <f>SUMPRODUCT((A15&amp;B15&amp;C15&amp;D15=Лист2!$A$2:$A$19&amp;Лист2!$B$2:$B$19&amp;Лист2!$C$2:$C$19&amp;Лист2!$D$2:$D$19)*Лист2!$G$2:$G$19)</f>
        <v>3309020</v>
      </c>
      <c r="H15" s="1" t="str">
        <f>VLOOKUP(A15,Лист2!A:J,8,0)</f>
        <v>1</v>
      </c>
      <c r="I15" s="1" t="str">
        <f>VLOOKUP(A15,Лист2!A:J,9,0)</f>
        <v>76 00 461198</v>
      </c>
      <c r="J15" s="1" t="str">
        <f>VLOOKUP(A15,Лист2!A:J,10,0)</f>
        <v>046-532-303 38</v>
      </c>
    </row>
    <row r="16" spans="1:10" s="3" customFormat="1" x14ac:dyDescent="0.25">
      <c r="A16" s="1" t="s">
        <v>29</v>
      </c>
      <c r="B16" s="1" t="s">
        <v>30</v>
      </c>
      <c r="C16" s="1" t="s">
        <v>26</v>
      </c>
      <c r="D16" s="2">
        <v>12136</v>
      </c>
      <c r="E16" s="1" t="str">
        <f>VLOOKUP(A16,Лист2!A:J,5,0)</f>
        <v>Z1</v>
      </c>
      <c r="F16" s="1" t="str">
        <f>VLOOKUP(A16,Лист2!A:K,5,0)</f>
        <v>Z1</v>
      </c>
      <c r="G16" s="4">
        <f>SUMPRODUCT((A16&amp;B16&amp;C16&amp;D16=Лист2!$A$2:$A$19&amp;Лист2!$B$2:$B$19&amp;Лист2!$C$2:$C$19&amp;Лист2!$D$2:$D$19)*Лист2!$G$2:$G$19)</f>
        <v>3489036</v>
      </c>
      <c r="H16" s="1" t="str">
        <f>VLOOKUP(A16,Лист2!A:J,8,0)</f>
        <v>1</v>
      </c>
      <c r="I16" s="1" t="str">
        <f>VLOOKUP(A16,Лист2!A:J,9,0)</f>
        <v>76 00 660346</v>
      </c>
      <c r="J16" s="1" t="str">
        <f>VLOOKUP(A16,Лист2!A:J,10,0)</f>
        <v>106-557-056 49</v>
      </c>
    </row>
    <row r="17" spans="1:10" s="6" customFormat="1" x14ac:dyDescent="0.25">
      <c r="A17" s="4" t="s">
        <v>73</v>
      </c>
      <c r="B17" s="4" t="s">
        <v>74</v>
      </c>
      <c r="C17" s="4" t="s">
        <v>75</v>
      </c>
      <c r="D17" s="5">
        <v>32989</v>
      </c>
      <c r="E17" s="4" t="str">
        <f>VLOOKUP(A17,Лист2!A:J,5,0)</f>
        <v>Z1</v>
      </c>
      <c r="F17" s="4" t="str">
        <f>VLOOKUP(A17,Лист2!A:K,5,0)</f>
        <v>Z1</v>
      </c>
      <c r="G17" s="4">
        <f>SUMPRODUCT((A17&amp;B17&amp;C17&amp;D17=Лист2!$A$2:$A$19&amp;Лист2!$B$2:$B$19&amp;Лист2!$C$2:$C$19&amp;Лист2!$D$2:$D$19)*Лист2!$G$2:$G$19)</f>
        <v>34194</v>
      </c>
      <c r="H17" s="4"/>
      <c r="I17" s="4"/>
      <c r="J17" s="4"/>
    </row>
    <row r="18" spans="1:10" s="6" customFormat="1" x14ac:dyDescent="0.25">
      <c r="A18" s="4" t="s">
        <v>73</v>
      </c>
      <c r="B18" s="4" t="s">
        <v>76</v>
      </c>
      <c r="C18" s="4" t="s">
        <v>75</v>
      </c>
      <c r="D18" s="5">
        <v>33964</v>
      </c>
      <c r="E18" s="4" t="str">
        <f>VLOOKUP(A18,Лист2!A:J,5,0)</f>
        <v>Z1</v>
      </c>
      <c r="F18" s="4" t="str">
        <f>VLOOKUP(A18,Лист2!A:K,5,0)</f>
        <v>Z1</v>
      </c>
      <c r="G18" s="4">
        <f>SUMPRODUCT((A18&amp;B18&amp;C18&amp;D18=Лист2!$A$2:$A$19&amp;Лист2!$B$2:$B$19&amp;Лист2!$C$2:$C$19&amp;Лист2!$D$2:$D$19)*Лист2!$G$2:$G$19)</f>
        <v>34196</v>
      </c>
      <c r="H18" s="4"/>
      <c r="I18" s="4"/>
      <c r="J18" s="4"/>
    </row>
    <row r="19" spans="1:10" s="6" customFormat="1" x14ac:dyDescent="0.25">
      <c r="A19" s="4" t="s">
        <v>73</v>
      </c>
      <c r="B19" s="4" t="s">
        <v>77</v>
      </c>
      <c r="C19" s="4" t="s">
        <v>75</v>
      </c>
      <c r="D19" s="5">
        <v>30962</v>
      </c>
      <c r="E19" s="4" t="str">
        <f>VLOOKUP(A19,Лист2!A:J,5,0)</f>
        <v>Z1</v>
      </c>
      <c r="F19" s="4" t="str">
        <f>VLOOKUP(A19,Лист2!A:K,5,0)</f>
        <v>Z1</v>
      </c>
      <c r="G19" s="4">
        <f>SUMPRODUCT((A19&amp;B19&amp;C19&amp;D19=Лист2!$A$2:$A$19&amp;Лист2!$B$2:$B$19&amp;Лист2!$C$2:$C$19&amp;Лист2!$D$2:$D$19)*Лист2!$G$2:$G$19)</f>
        <v>116990</v>
      </c>
      <c r="H19" s="4"/>
      <c r="I19" s="4"/>
      <c r="J19" s="4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G18" sqref="G18"/>
    </sheetView>
  </sheetViews>
  <sheetFormatPr defaultRowHeight="15" x14ac:dyDescent="0.25"/>
  <cols>
    <col min="1" max="1" width="18.140625" customWidth="1"/>
    <col min="2" max="2" width="16.42578125" customWidth="1"/>
    <col min="3" max="3" width="15.28515625" customWidth="1"/>
    <col min="4" max="4" width="12.140625" customWidth="1"/>
    <col min="7" max="7" width="11.5703125" customWidth="1"/>
  </cols>
  <sheetData>
    <row r="1" spans="1:10" s="3" customFormat="1" x14ac:dyDescent="0.25">
      <c r="A1" s="1" t="s">
        <v>33</v>
      </c>
      <c r="B1" s="1" t="s">
        <v>34</v>
      </c>
      <c r="C1" s="1" t="s">
        <v>35</v>
      </c>
      <c r="D1" s="3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</row>
    <row r="2" spans="1:10" s="3" customFormat="1" x14ac:dyDescent="0.25">
      <c r="A2" s="1" t="s">
        <v>43</v>
      </c>
      <c r="B2" s="1" t="s">
        <v>44</v>
      </c>
      <c r="C2" s="1" t="s">
        <v>45</v>
      </c>
      <c r="D2" s="2">
        <v>28575</v>
      </c>
      <c r="E2" s="1" t="s">
        <v>3</v>
      </c>
      <c r="F2" s="1" t="s">
        <v>4</v>
      </c>
      <c r="G2" s="1">
        <v>3852128</v>
      </c>
      <c r="H2" s="1"/>
      <c r="I2" s="1"/>
      <c r="J2" s="1" t="s">
        <v>46</v>
      </c>
    </row>
    <row r="3" spans="1:10" s="3" customFormat="1" x14ac:dyDescent="0.25">
      <c r="A3" s="1" t="s">
        <v>47</v>
      </c>
      <c r="B3" s="1" t="s">
        <v>48</v>
      </c>
      <c r="C3" s="1" t="s">
        <v>49</v>
      </c>
      <c r="D3" s="2">
        <v>19783</v>
      </c>
      <c r="E3" s="1" t="s">
        <v>3</v>
      </c>
      <c r="F3" s="1" t="s">
        <v>4</v>
      </c>
      <c r="G3" s="1">
        <v>3085060</v>
      </c>
      <c r="H3" s="1"/>
      <c r="I3" s="1"/>
      <c r="J3" s="1" t="s">
        <v>50</v>
      </c>
    </row>
    <row r="4" spans="1:10" s="3" customFormat="1" x14ac:dyDescent="0.25">
      <c r="A4" s="1" t="s">
        <v>51</v>
      </c>
      <c r="B4" s="1" t="s">
        <v>52</v>
      </c>
      <c r="C4" s="1" t="s">
        <v>53</v>
      </c>
      <c r="D4" s="2">
        <v>24186</v>
      </c>
      <c r="E4" s="1" t="s">
        <v>3</v>
      </c>
      <c r="F4" s="1" t="s">
        <v>54</v>
      </c>
      <c r="G4" s="1">
        <v>541904</v>
      </c>
      <c r="H4" s="1"/>
      <c r="I4" s="1"/>
      <c r="J4" s="1"/>
    </row>
    <row r="5" spans="1:10" s="3" customFormat="1" x14ac:dyDescent="0.25">
      <c r="A5" s="1" t="s">
        <v>55</v>
      </c>
      <c r="B5" s="1" t="s">
        <v>56</v>
      </c>
      <c r="C5" s="1" t="s">
        <v>57</v>
      </c>
      <c r="D5" s="2">
        <v>23434</v>
      </c>
      <c r="E5" s="1" t="s">
        <v>3</v>
      </c>
      <c r="F5" s="1" t="s">
        <v>54</v>
      </c>
      <c r="G5" s="1">
        <v>509322</v>
      </c>
      <c r="H5" s="1"/>
      <c r="I5" s="1"/>
      <c r="J5" s="1"/>
    </row>
    <row r="6" spans="1:10" s="3" customFormat="1" x14ac:dyDescent="0.25">
      <c r="A6" s="1" t="s">
        <v>58</v>
      </c>
      <c r="B6" s="1" t="s">
        <v>59</v>
      </c>
      <c r="C6" s="1" t="s">
        <v>60</v>
      </c>
      <c r="D6" s="2">
        <v>27988</v>
      </c>
      <c r="E6" s="1" t="s">
        <v>3</v>
      </c>
      <c r="F6" s="1" t="s">
        <v>61</v>
      </c>
      <c r="G6" s="1">
        <v>7551320833000150</v>
      </c>
      <c r="H6" s="1"/>
      <c r="I6" s="1"/>
      <c r="J6" s="1"/>
    </row>
    <row r="7" spans="1:10" s="3" customFormat="1" x14ac:dyDescent="0.25">
      <c r="A7" s="1" t="s">
        <v>62</v>
      </c>
      <c r="B7" s="1" t="s">
        <v>63</v>
      </c>
      <c r="C7" s="1" t="s">
        <v>7</v>
      </c>
      <c r="D7" s="2">
        <v>17691</v>
      </c>
      <c r="E7" s="1" t="s">
        <v>3</v>
      </c>
      <c r="F7" s="1" t="s">
        <v>4</v>
      </c>
      <c r="G7" s="1">
        <v>3364584</v>
      </c>
      <c r="H7" s="1" t="s">
        <v>11</v>
      </c>
      <c r="I7" s="1" t="s">
        <v>64</v>
      </c>
      <c r="J7" s="1" t="s">
        <v>65</v>
      </c>
    </row>
    <row r="8" spans="1:10" s="3" customFormat="1" x14ac:dyDescent="0.25">
      <c r="A8" s="1" t="s">
        <v>66</v>
      </c>
      <c r="B8" s="1" t="s">
        <v>48</v>
      </c>
      <c r="C8" s="1" t="s">
        <v>67</v>
      </c>
      <c r="D8" s="2">
        <v>9037</v>
      </c>
      <c r="E8" s="1" t="s">
        <v>3</v>
      </c>
      <c r="F8" s="1" t="s">
        <v>4</v>
      </c>
      <c r="G8" s="1">
        <v>2800131</v>
      </c>
      <c r="H8" s="1"/>
      <c r="I8" s="1"/>
      <c r="J8" s="1"/>
    </row>
    <row r="9" spans="1:10" s="3" customFormat="1" x14ac:dyDescent="0.25">
      <c r="A9" s="1" t="s">
        <v>68</v>
      </c>
      <c r="B9" s="1" t="s">
        <v>69</v>
      </c>
      <c r="C9" s="1" t="s">
        <v>70</v>
      </c>
      <c r="D9" s="2">
        <v>20793</v>
      </c>
      <c r="E9" s="1" t="s">
        <v>71</v>
      </c>
      <c r="F9" s="1" t="s">
        <v>72</v>
      </c>
      <c r="G9" s="1">
        <v>121926</v>
      </c>
      <c r="H9" s="1"/>
      <c r="I9" s="1"/>
      <c r="J9" s="1"/>
    </row>
    <row r="10" spans="1:10" s="3" customFormat="1" x14ac:dyDescent="0.25">
      <c r="A10" s="1" t="s">
        <v>0</v>
      </c>
      <c r="B10" s="1" t="s">
        <v>1</v>
      </c>
      <c r="C10" s="1" t="s">
        <v>2</v>
      </c>
      <c r="D10" s="2">
        <v>20195</v>
      </c>
      <c r="E10" s="1" t="s">
        <v>3</v>
      </c>
      <c r="F10" s="1" t="s">
        <v>4</v>
      </c>
      <c r="G10" s="1">
        <v>3852630</v>
      </c>
      <c r="H10" s="1"/>
      <c r="I10" s="1"/>
      <c r="J10" s="1"/>
    </row>
    <row r="11" spans="1:10" s="3" customFormat="1" x14ac:dyDescent="0.25">
      <c r="A11" s="1" t="s">
        <v>5</v>
      </c>
      <c r="B11" s="1" t="s">
        <v>6</v>
      </c>
      <c r="C11" s="1" t="s">
        <v>7</v>
      </c>
      <c r="D11" s="2">
        <v>36216</v>
      </c>
      <c r="E11" s="1" t="s">
        <v>3</v>
      </c>
      <c r="F11" s="1" t="s">
        <v>4</v>
      </c>
      <c r="G11" s="1">
        <v>3796405</v>
      </c>
      <c r="H11" s="1"/>
      <c r="I11" s="1"/>
      <c r="J11" s="1"/>
    </row>
    <row r="12" spans="1:10" s="3" customFormat="1" x14ac:dyDescent="0.25">
      <c r="A12" s="1" t="s">
        <v>8</v>
      </c>
      <c r="B12" s="1" t="s">
        <v>9</v>
      </c>
      <c r="C12" s="1" t="s">
        <v>10</v>
      </c>
      <c r="D12" s="2">
        <v>21603</v>
      </c>
      <c r="E12" s="1" t="s">
        <v>3</v>
      </c>
      <c r="F12" s="1" t="s">
        <v>4</v>
      </c>
      <c r="G12" s="1">
        <v>2801334</v>
      </c>
      <c r="H12" s="1" t="s">
        <v>11</v>
      </c>
      <c r="I12" s="1" t="s">
        <v>12</v>
      </c>
      <c r="J12" s="1" t="s">
        <v>13</v>
      </c>
    </row>
    <row r="13" spans="1:10" s="3" customFormat="1" x14ac:dyDescent="0.25">
      <c r="A13" s="1" t="s">
        <v>14</v>
      </c>
      <c r="B13" s="1" t="s">
        <v>15</v>
      </c>
      <c r="C13" s="1" t="s">
        <v>16</v>
      </c>
      <c r="D13" s="2">
        <v>19318</v>
      </c>
      <c r="E13" s="1" t="s">
        <v>17</v>
      </c>
      <c r="F13" s="1" t="s">
        <v>18</v>
      </c>
      <c r="G13" s="1">
        <v>150765</v>
      </c>
      <c r="H13" s="1" t="s">
        <v>11</v>
      </c>
      <c r="I13" s="1" t="s">
        <v>19</v>
      </c>
      <c r="J13" s="1" t="s">
        <v>20</v>
      </c>
    </row>
    <row r="14" spans="1:10" s="3" customFormat="1" x14ac:dyDescent="0.25">
      <c r="A14" s="1" t="s">
        <v>21</v>
      </c>
      <c r="B14" s="1" t="s">
        <v>22</v>
      </c>
      <c r="C14" s="1" t="s">
        <v>23</v>
      </c>
      <c r="D14" s="2">
        <v>13302</v>
      </c>
      <c r="E14" s="1" t="s">
        <v>3</v>
      </c>
      <c r="F14" s="1" t="s">
        <v>4</v>
      </c>
      <c r="G14" s="1">
        <v>4865</v>
      </c>
      <c r="H14" s="1"/>
      <c r="I14" s="1"/>
      <c r="J14" s="1"/>
    </row>
    <row r="15" spans="1:10" s="3" customFormat="1" x14ac:dyDescent="0.25">
      <c r="A15" s="1" t="s">
        <v>24</v>
      </c>
      <c r="B15" s="1" t="s">
        <v>25</v>
      </c>
      <c r="C15" s="1" t="s">
        <v>26</v>
      </c>
      <c r="D15" s="2">
        <v>14531</v>
      </c>
      <c r="E15" s="1" t="s">
        <v>3</v>
      </c>
      <c r="F15" s="1" t="s">
        <v>4</v>
      </c>
      <c r="G15" s="1">
        <v>3309020</v>
      </c>
      <c r="H15" s="1" t="s">
        <v>11</v>
      </c>
      <c r="I15" s="1" t="s">
        <v>27</v>
      </c>
      <c r="J15" s="1" t="s">
        <v>28</v>
      </c>
    </row>
    <row r="16" spans="1:10" s="3" customFormat="1" x14ac:dyDescent="0.25">
      <c r="A16" s="1" t="s">
        <v>29</v>
      </c>
      <c r="B16" s="1" t="s">
        <v>30</v>
      </c>
      <c r="C16" s="1" t="s">
        <v>26</v>
      </c>
      <c r="D16" s="2">
        <v>12136</v>
      </c>
      <c r="E16" s="1" t="s">
        <v>3</v>
      </c>
      <c r="F16" s="1" t="s">
        <v>4</v>
      </c>
      <c r="G16" s="1">
        <v>3489036</v>
      </c>
      <c r="H16" s="1" t="s">
        <v>11</v>
      </c>
      <c r="I16" s="1" t="s">
        <v>31</v>
      </c>
      <c r="J16" s="1" t="s">
        <v>32</v>
      </c>
    </row>
    <row r="17" spans="1:10" s="3" customFormat="1" x14ac:dyDescent="0.25">
      <c r="A17" s="1" t="s">
        <v>73</v>
      </c>
      <c r="B17" s="1" t="s">
        <v>74</v>
      </c>
      <c r="C17" s="1" t="s">
        <v>75</v>
      </c>
      <c r="D17" s="2">
        <v>32989</v>
      </c>
      <c r="E17" s="1" t="s">
        <v>3</v>
      </c>
      <c r="F17" s="1" t="s">
        <v>4</v>
      </c>
      <c r="G17" s="1">
        <v>34194</v>
      </c>
      <c r="H17" s="1"/>
      <c r="I17" s="1"/>
      <c r="J17" s="1"/>
    </row>
    <row r="18" spans="1:10" s="3" customFormat="1" x14ac:dyDescent="0.25">
      <c r="A18" s="1" t="s">
        <v>73</v>
      </c>
      <c r="B18" s="1" t="s">
        <v>76</v>
      </c>
      <c r="C18" s="1" t="s">
        <v>75</v>
      </c>
      <c r="D18" s="2">
        <v>33964</v>
      </c>
      <c r="E18" s="1" t="s">
        <v>3</v>
      </c>
      <c r="F18" s="1" t="s">
        <v>4</v>
      </c>
      <c r="G18" s="1">
        <v>34196</v>
      </c>
      <c r="H18" s="1"/>
      <c r="I18" s="1"/>
      <c r="J18" s="1"/>
    </row>
    <row r="19" spans="1:10" s="3" customFormat="1" x14ac:dyDescent="0.25">
      <c r="A19" s="1" t="s">
        <v>73</v>
      </c>
      <c r="B19" s="1" t="s">
        <v>77</v>
      </c>
      <c r="C19" s="1" t="s">
        <v>75</v>
      </c>
      <c r="D19" s="2">
        <v>30962</v>
      </c>
      <c r="E19" s="1" t="s">
        <v>3</v>
      </c>
      <c r="F19" s="1" t="s">
        <v>4</v>
      </c>
      <c r="G19" s="1">
        <v>116990</v>
      </c>
      <c r="H19" s="1"/>
      <c r="I19" s="1"/>
      <c r="J19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</cp:lastModifiedBy>
  <dcterms:created xsi:type="dcterms:W3CDTF">2013-01-20T14:16:13Z</dcterms:created>
  <dcterms:modified xsi:type="dcterms:W3CDTF">2013-01-20T08:25:06Z</dcterms:modified>
</cp:coreProperties>
</file>