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06/relationships/ui/userCustomization" Target="userCustomization/customUI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932" windowWidth="14808" windowHeight="8016"/>
  </bookViews>
  <sheets>
    <sheet name="Учет" sheetId="1" r:id="rId1"/>
    <sheet name="Категории" sheetId="2" r:id="rId2"/>
    <sheet name="Итоги" sheetId="3" r:id="rId3"/>
  </sheets>
  <calcPr calcId="152511"/>
</workbook>
</file>

<file path=xl/calcChain.xml><?xml version="1.0" encoding="utf-8"?>
<calcChain xmlns="http://schemas.openxmlformats.org/spreadsheetml/2006/main">
  <c r="F2" i="1" l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C12" i="1"/>
  <c r="C10" i="1"/>
  <c r="C9" i="1"/>
  <c r="C8" i="1"/>
  <c r="C6" i="1"/>
  <c r="C7" i="1"/>
  <c r="C5" i="1"/>
  <c r="C4" i="1"/>
  <c r="C2" i="1"/>
  <c r="C3" i="1"/>
  <c r="C11" i="1"/>
  <c r="E18" i="1"/>
  <c r="A18" i="1"/>
  <c r="C18" i="1"/>
  <c r="F18" i="1" l="1"/>
</calcChain>
</file>

<file path=xl/sharedStrings.xml><?xml version="1.0" encoding="utf-8"?>
<sst xmlns="http://schemas.openxmlformats.org/spreadsheetml/2006/main" count="36" uniqueCount="24">
  <si>
    <t>Дата</t>
  </si>
  <si>
    <t>Наименование</t>
  </si>
  <si>
    <t>Откуда</t>
  </si>
  <si>
    <t>Вес, кг.</t>
  </si>
  <si>
    <t>Кол. в уп.</t>
  </si>
  <si>
    <t>Кол. ед. тов.</t>
  </si>
  <si>
    <t>Комментарий</t>
  </si>
  <si>
    <t>Апельсины</t>
  </si>
  <si>
    <t>Мандарины</t>
  </si>
  <si>
    <t>Яблоки</t>
  </si>
  <si>
    <t>Груши</t>
  </si>
  <si>
    <t>Кока-кола</t>
  </si>
  <si>
    <t>Стоимость 1ед. тов.</t>
  </si>
  <si>
    <t>Общая стоимость</t>
  </si>
  <si>
    <t>Бананы</t>
  </si>
  <si>
    <t>Водка</t>
  </si>
  <si>
    <t>Шоколадка</t>
  </si>
  <si>
    <t>Арбуз</t>
  </si>
  <si>
    <t>Виноград</t>
  </si>
  <si>
    <t>Ахмед</t>
  </si>
  <si>
    <t>Махмуд</t>
  </si>
  <si>
    <t>Махаджа</t>
  </si>
  <si>
    <t>Туалетная бумага</t>
  </si>
  <si>
    <t>4 рул.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</si>
</sst>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[$₽-419]_-;\-* #,##0.00\ [$₽-419]_-;_-* &quot;-&quot;??\ [$₽-419]_-;_-@_-"/>
    <numFmt numFmtId="165" formatCode="0.00&quot; кг.&quot;"/>
    <numFmt numFmtId="166" formatCode="0.0&quot; л.&quot;"/>
    <numFmt numFmtId="168" formatCode="0.0#&quot; л.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0" borderId="0" xfId="0" applyNumberFormat="1"/>
    <xf numFmtId="165" fontId="0" fillId="0" borderId="0" xfId="0" applyNumberFormat="1"/>
    <xf numFmtId="166" fontId="0" fillId="0" borderId="0" xfId="0" applyNumberFormat="1"/>
    <xf numFmtId="168" fontId="0" fillId="0" borderId="0" xfId="0" applyNumberFormat="1"/>
  </cellXfs>
  <cellStyles count="1">
    <cellStyle name="Обычный" xfId="0" builtinId="0"/>
  </cellStyles>
  <dxfs count="151">
    <dxf>
      <numFmt numFmtId="164" formatCode="_-* #,##0.00\ [$₽-419]_-;\-* #,##0.00\ [$₽-419]_-;_-* &quot;-&quot;??\ [$₽-419]_-;_-@_-"/>
    </dxf>
    <dxf>
      <numFmt numFmtId="0" formatCode="General"/>
    </dxf>
    <dxf>
      <numFmt numFmtId="164" formatCode="_-* #,##0.00\ [$₽-419]_-;\-* #,##0.00\ [$₽-419]_-;_-* &quot;-&quot;??\ [$₽-419]_-;_-@_-"/>
    </dxf>
    <dxf>
      <numFmt numFmtId="165" formatCode="0.00&quot; кг.&quot;"/>
    </dxf>
    <dxf>
      <numFmt numFmtId="0" formatCode="General"/>
    </dxf>
    <dxf>
      <numFmt numFmtId="164" formatCode="_-* #,##0.00\ [$₽-419]_-;\-* #,##0.00\ [$₽-419]_-;_-* &quot;-&quot;??\ [$₽-419]_-;_-@_-"/>
    </dxf>
    <dxf>
      <numFmt numFmtId="165" formatCode="0.00&quot; кг.&quot;"/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numFmt numFmtId="164" formatCode="_-* #,##0.00\ [$₽-419]_-;\-* #,##0.00\ [$₽-419]_-;_-* &quot;-&quot;??\ [$₽-419]_-;_-@_-"/>
    </dxf>
    <dxf>
      <numFmt numFmtId="0" formatCode="General"/>
    </dxf>
    <dxf>
      <numFmt numFmtId="164" formatCode="_-* #,##0.00\ [$₽-419]_-;\-* #,##0.00\ [$₽-419]_-;_-* &quot;-&quot;??\ [$₽-419]_-;_-@_-"/>
    </dxf>
    <dxf>
      <numFmt numFmtId="19" formatCode="dd/mm/yyyy"/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  <dxf>
      <font>
        <b/>
        <i val="0"/>
        <color rgb="FF99FF99"/>
      </font>
    </dxf>
    <dxf>
      <font>
        <color theme="9" tint="0.39994506668294322"/>
      </font>
    </dxf>
  </dxfs>
  <tableStyles count="0" defaultTableStyle="TableStyleMedium2" defaultPivotStyle="PivotStyleMedium9"/>
  <colors>
    <mruColors>
      <color rgb="FFFF99FF"/>
      <color rgb="FFFFCCFF"/>
      <color rgb="FFFFFF00"/>
      <color rgb="FFFFFFCC"/>
      <color rgb="FFFF99CC"/>
      <color rgb="FFFF9999"/>
      <color rgb="FFFFFF99"/>
      <color rgb="FFCCFFFF"/>
      <color rgb="FFFFCCCC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ТаблицаУчет" displayName="ТаблицаУчет" ref="A1:I18" totalsRowCount="1">
  <autoFilter ref="A1:I17"/>
  <tableColumns count="9">
    <tableColumn id="1" name="Дата" totalsRowFunction="custom" dataDxfId="76" totalsRowDxfId="4">
      <totalsRowFormula>COUNT(ТаблицаУчет[Дата])</totalsRowFormula>
    </tableColumn>
    <tableColumn id="2" name="Наименование"/>
    <tableColumn id="4" name="Вес, кг." totalsRowFunction="sum" dataDxfId="6" totalsRowDxfId="3">
      <calculatedColumnFormula>0.3</calculatedColumnFormula>
    </tableColumn>
    <tableColumn id="3" name="Стоимость 1ед. тов." dataDxfId="75" totalsRowDxfId="2"/>
    <tableColumn id="7" name="Кол. ед. тов." totalsRowFunction="sum" dataDxfId="74" totalsRowDxfId="1"/>
    <tableColumn id="5" name="Общая стоимость" totalsRowFunction="sum" dataDxfId="5" totalsRowDxfId="0">
      <calculatedColumnFormula>ТаблицаУчет[[#This Row],[Стоимость 1ед. тов.]]*ТаблицаУчет[[#This Row],[Кол. ед. тов.]]</calculatedColumnFormula>
    </tableColumn>
    <tableColumn id="8" name="Кол. в уп." dataDxfId="73"/>
    <tableColumn id="6" name="Откуда"/>
    <tableColumn id="10" name="Комментарий"/>
  </tableColumns>
  <tableStyleInfo name="TableStyleDark5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I75"/>
  <sheetViews>
    <sheetView tabSelected="1" workbookViewId="0">
      <selection activeCell="A15" sqref="A15:A17"/>
    </sheetView>
  </sheetViews>
  <sheetFormatPr defaultRowHeight="14.4" x14ac:dyDescent="0.3"/>
  <cols>
    <col min="1" max="1" width="10.109375" bestFit="1" customWidth="1"/>
    <col min="2" max="2" width="39.21875" customWidth="1"/>
    <col min="3" max="3" width="14" bestFit="1" customWidth="1"/>
    <col min="4" max="4" width="11.5546875" style="3" bestFit="1" customWidth="1"/>
    <col min="5" max="5" width="14" style="3" bestFit="1" customWidth="1"/>
    <col min="6" max="6" width="11.5546875" bestFit="1" customWidth="1"/>
    <col min="7" max="7" width="12.109375" customWidth="1"/>
    <col min="8" max="8" width="30.44140625" bestFit="1" customWidth="1"/>
    <col min="9" max="9" width="53.6640625" bestFit="1" customWidth="1"/>
  </cols>
  <sheetData>
    <row r="1" spans="1:9" x14ac:dyDescent="0.3">
      <c r="A1" t="s">
        <v>0</v>
      </c>
      <c r="B1" t="s">
        <v>1</v>
      </c>
      <c r="C1" t="s">
        <v>3</v>
      </c>
      <c r="D1" t="s">
        <v>12</v>
      </c>
      <c r="E1" s="3" t="s">
        <v>5</v>
      </c>
      <c r="F1" s="3" t="s">
        <v>13</v>
      </c>
      <c r="G1" t="s">
        <v>4</v>
      </c>
      <c r="H1" t="s">
        <v>2</v>
      </c>
      <c r="I1" t="s">
        <v>6</v>
      </c>
    </row>
    <row r="2" spans="1:9" x14ac:dyDescent="0.3">
      <c r="A2" s="1">
        <v>42795</v>
      </c>
      <c r="B2" t="s">
        <v>7</v>
      </c>
      <c r="C2" s="4">
        <f t="shared" ref="C2:C17" si="0">0.3</f>
        <v>0.3</v>
      </c>
      <c r="D2" s="2">
        <v>58</v>
      </c>
      <c r="E2" s="3">
        <v>1</v>
      </c>
      <c r="F2" s="2">
        <f>ТаблицаУчет[[#This Row],[Стоимость 1ед. тов.]]*ТаблицаУчет[[#This Row],[Кол. ед. тов.]]</f>
        <v>58</v>
      </c>
      <c r="H2" t="s">
        <v>19</v>
      </c>
    </row>
    <row r="3" spans="1:9" x14ac:dyDescent="0.3">
      <c r="A3" s="1">
        <v>42796</v>
      </c>
      <c r="B3" t="s">
        <v>8</v>
      </c>
      <c r="C3" s="4">
        <f>1.3</f>
        <v>1.3</v>
      </c>
      <c r="D3" s="2">
        <v>98</v>
      </c>
      <c r="E3" s="3">
        <v>1</v>
      </c>
      <c r="F3" s="2">
        <f>ТаблицаУчет[[#This Row],[Стоимость 1ед. тов.]]*ТаблицаУчет[[#This Row],[Кол. ед. тов.]]</f>
        <v>98</v>
      </c>
      <c r="H3" t="s">
        <v>20</v>
      </c>
    </row>
    <row r="4" spans="1:9" x14ac:dyDescent="0.3">
      <c r="A4" s="1">
        <v>42797</v>
      </c>
      <c r="B4" t="s">
        <v>9</v>
      </c>
      <c r="C4" s="4">
        <f>1.9</f>
        <v>1.9</v>
      </c>
      <c r="D4" s="2">
        <v>68</v>
      </c>
      <c r="E4" s="3">
        <v>1</v>
      </c>
      <c r="F4" s="2">
        <f>ТаблицаУчет[[#This Row],[Стоимость 1ед. тов.]]*ТаблицаУчет[[#This Row],[Кол. ед. тов.]]</f>
        <v>68</v>
      </c>
      <c r="H4" t="s">
        <v>19</v>
      </c>
    </row>
    <row r="5" spans="1:9" x14ac:dyDescent="0.3">
      <c r="A5" s="1">
        <v>42798</v>
      </c>
      <c r="B5" t="s">
        <v>10</v>
      </c>
      <c r="C5" s="4">
        <f>0.75</f>
        <v>0.75</v>
      </c>
      <c r="D5" s="2">
        <v>99</v>
      </c>
      <c r="E5" s="3">
        <v>1</v>
      </c>
      <c r="F5" s="2">
        <f>ТаблицаУчет[[#This Row],[Стоимость 1ед. тов.]]*ТаблицаУчет[[#This Row],[Кол. ед. тов.]]</f>
        <v>99</v>
      </c>
      <c r="H5" t="s">
        <v>19</v>
      </c>
    </row>
    <row r="6" spans="1:9" x14ac:dyDescent="0.3">
      <c r="A6" s="1">
        <v>42799</v>
      </c>
      <c r="B6" t="s">
        <v>15</v>
      </c>
      <c r="C6" s="5">
        <f>1.5</f>
        <v>1.5</v>
      </c>
      <c r="D6" s="2">
        <v>250</v>
      </c>
      <c r="E6" s="3">
        <v>1</v>
      </c>
      <c r="F6" s="2">
        <f>ТаблицаУчет[[#This Row],[Стоимость 1ед. тов.]]*ТаблицаУчет[[#This Row],[Кол. ед. тов.]]</f>
        <v>250</v>
      </c>
      <c r="H6" t="s">
        <v>21</v>
      </c>
    </row>
    <row r="7" spans="1:9" x14ac:dyDescent="0.3">
      <c r="A7" s="1">
        <v>42800</v>
      </c>
      <c r="B7" t="s">
        <v>11</v>
      </c>
      <c r="C7" s="5">
        <f>1.5</f>
        <v>1.5</v>
      </c>
      <c r="D7" s="2">
        <v>89</v>
      </c>
      <c r="E7" s="3">
        <v>2</v>
      </c>
      <c r="F7" s="2">
        <f>ТаблицаУчет[[#This Row],[Стоимость 1ед. тов.]]*ТаблицаУчет[[#This Row],[Кол. ед. тов.]]</f>
        <v>178</v>
      </c>
      <c r="H7" t="s">
        <v>21</v>
      </c>
    </row>
    <row r="8" spans="1:9" x14ac:dyDescent="0.3">
      <c r="A8" s="1">
        <v>42801</v>
      </c>
      <c r="B8" t="s">
        <v>16</v>
      </c>
      <c r="C8" s="4">
        <f>0.2</f>
        <v>0.2</v>
      </c>
      <c r="D8" s="2">
        <v>60</v>
      </c>
      <c r="E8" s="3">
        <v>4</v>
      </c>
      <c r="F8" s="2">
        <f>ТаблицаУчет[[#This Row],[Стоимость 1ед. тов.]]*ТаблицаУчет[[#This Row],[Кол. ед. тов.]]</f>
        <v>240</v>
      </c>
      <c r="H8" t="s">
        <v>20</v>
      </c>
    </row>
    <row r="9" spans="1:9" x14ac:dyDescent="0.3">
      <c r="A9" s="1">
        <v>42802</v>
      </c>
      <c r="B9" t="s">
        <v>9</v>
      </c>
      <c r="C9" s="4">
        <f>0.8</f>
        <v>0.8</v>
      </c>
      <c r="D9" s="2">
        <v>62</v>
      </c>
      <c r="E9" s="3">
        <v>1</v>
      </c>
      <c r="F9" s="2">
        <f>ТаблицаУчет[[#This Row],[Стоимость 1ед. тов.]]*ТаблицаУчет[[#This Row],[Кол. ед. тов.]]</f>
        <v>62</v>
      </c>
      <c r="H9" t="s">
        <v>19</v>
      </c>
    </row>
    <row r="10" spans="1:9" x14ac:dyDescent="0.3">
      <c r="A10" s="1">
        <v>42803</v>
      </c>
      <c r="B10" t="s">
        <v>7</v>
      </c>
      <c r="C10" s="4">
        <f>3.1</f>
        <v>3.1</v>
      </c>
      <c r="D10" s="2">
        <v>54</v>
      </c>
      <c r="E10" s="3">
        <v>1</v>
      </c>
      <c r="F10" s="2">
        <f>ТаблицаУчет[[#This Row],[Стоимость 1ед. тов.]]*ТаблицаУчет[[#This Row],[Кол. ед. тов.]]</f>
        <v>54</v>
      </c>
      <c r="H10" t="s">
        <v>20</v>
      </c>
    </row>
    <row r="11" spans="1:9" x14ac:dyDescent="0.3">
      <c r="A11" s="1">
        <v>42804</v>
      </c>
      <c r="B11" t="s">
        <v>17</v>
      </c>
      <c r="C11" s="4">
        <f t="shared" si="0"/>
        <v>0.3</v>
      </c>
      <c r="D11" s="2">
        <v>10</v>
      </c>
      <c r="E11" s="3">
        <v>1</v>
      </c>
      <c r="F11" s="2">
        <f>ТаблицаУчет[[#This Row],[Стоимость 1ед. тов.]]*ТаблицаУчет[[#This Row],[Кол. ед. тов.]]</f>
        <v>10</v>
      </c>
      <c r="H11" t="s">
        <v>19</v>
      </c>
    </row>
    <row r="12" spans="1:9" x14ac:dyDescent="0.3">
      <c r="A12" s="1">
        <v>42805</v>
      </c>
      <c r="B12" t="s">
        <v>18</v>
      </c>
      <c r="C12" s="4">
        <f>2</f>
        <v>2</v>
      </c>
      <c r="D12" s="2">
        <v>300</v>
      </c>
      <c r="E12" s="3">
        <v>1</v>
      </c>
      <c r="F12" s="2">
        <f>ТаблицаУчет[[#This Row],[Стоимость 1ед. тов.]]*ТаблицаУчет[[#This Row],[Кол. ед. тов.]]</f>
        <v>300</v>
      </c>
      <c r="H12" t="s">
        <v>19</v>
      </c>
    </row>
    <row r="13" spans="1:9" x14ac:dyDescent="0.3">
      <c r="A13" s="1">
        <v>42806</v>
      </c>
      <c r="B13" t="s">
        <v>14</v>
      </c>
      <c r="C13" s="4">
        <v>5</v>
      </c>
      <c r="D13" s="2">
        <v>500</v>
      </c>
      <c r="E13" s="3">
        <v>1</v>
      </c>
      <c r="F13" s="2">
        <f>ТаблицаУчет[[#This Row],[Стоимость 1ед. тов.]]*ТаблицаУчет[[#This Row],[Кол. ед. тов.]]</f>
        <v>500</v>
      </c>
      <c r="H13" t="s">
        <v>19</v>
      </c>
    </row>
    <row r="14" spans="1:9" x14ac:dyDescent="0.3">
      <c r="A14" s="1">
        <v>42807</v>
      </c>
      <c r="B14" t="s">
        <v>22</v>
      </c>
      <c r="C14" s="4"/>
      <c r="D14" s="2">
        <v>48</v>
      </c>
      <c r="E14" s="3">
        <v>1</v>
      </c>
      <c r="F14" s="2">
        <f>ТаблицаУчет[[#This Row],[Стоимость 1ед. тов.]]*ТаблицаУчет[[#This Row],[Кол. ед. тов.]]</f>
        <v>48</v>
      </c>
      <c r="G14" t="s">
        <v>23</v>
      </c>
      <c r="H14" t="s">
        <v>21</v>
      </c>
    </row>
    <row r="15" spans="1:9" x14ac:dyDescent="0.3">
      <c r="A15" s="1"/>
      <c r="C15" s="4"/>
      <c r="D15" s="2"/>
      <c r="F15" s="2">
        <f>ТаблицаУчет[[#This Row],[Стоимость 1ед. тов.]]*ТаблицаУчет[[#This Row],[Кол. ед. тов.]]</f>
        <v>0</v>
      </c>
    </row>
    <row r="16" spans="1:9" x14ac:dyDescent="0.3">
      <c r="A16" s="1"/>
      <c r="C16" s="4"/>
      <c r="D16" s="2"/>
      <c r="F16" s="2">
        <f>ТаблицаУчет[[#This Row],[Стоимость 1ед. тов.]]*ТаблицаУчет[[#This Row],[Кол. ед. тов.]]</f>
        <v>0</v>
      </c>
    </row>
    <row r="17" spans="1:6" x14ac:dyDescent="0.3">
      <c r="A17" s="1"/>
      <c r="C17" s="4"/>
      <c r="D17" s="2"/>
      <c r="F17" s="2">
        <f>ТаблицаУчет[[#This Row],[Стоимость 1ед. тов.]]*ТаблицаУчет[[#This Row],[Кол. ед. тов.]]</f>
        <v>0</v>
      </c>
    </row>
    <row r="18" spans="1:6" x14ac:dyDescent="0.3">
      <c r="A18" s="3">
        <f>COUNT(ТаблицаУчет[Дата])</f>
        <v>13</v>
      </c>
      <c r="C18" s="4">
        <f>SUBTOTAL(109,ТаблицаУчет[Вес, кг.])</f>
        <v>18.649999999999999</v>
      </c>
      <c r="D18" s="2"/>
      <c r="E18" s="3">
        <f>SUBTOTAL(109,ТаблицаУчет[Кол. ед. тов.])</f>
        <v>17</v>
      </c>
      <c r="F18" s="2">
        <f>SUBTOTAL(109,ТаблицаУчет[Общая стоимость])</f>
        <v>1965</v>
      </c>
    </row>
    <row r="19" spans="1:6" x14ac:dyDescent="0.3">
      <c r="A19" s="1"/>
      <c r="C19" s="4"/>
      <c r="D19" s="2"/>
      <c r="F19" s="2"/>
    </row>
    <row r="20" spans="1:6" x14ac:dyDescent="0.3">
      <c r="A20" s="1"/>
      <c r="C20" s="4"/>
      <c r="D20" s="2"/>
      <c r="F20" s="2"/>
    </row>
    <row r="21" spans="1:6" x14ac:dyDescent="0.3">
      <c r="A21" s="1"/>
      <c r="C21" s="4"/>
      <c r="D21" s="2"/>
      <c r="F21" s="2"/>
    </row>
    <row r="22" spans="1:6" x14ac:dyDescent="0.3">
      <c r="A22" s="1"/>
      <c r="C22" s="4"/>
      <c r="D22" s="2"/>
      <c r="F22" s="2"/>
    </row>
    <row r="23" spans="1:6" x14ac:dyDescent="0.3">
      <c r="A23" s="1"/>
      <c r="C23" s="4"/>
      <c r="D23" s="2"/>
      <c r="F23" s="2"/>
    </row>
    <row r="24" spans="1:6" x14ac:dyDescent="0.3">
      <c r="A24" s="1"/>
      <c r="C24" s="4"/>
      <c r="D24" s="2"/>
      <c r="F24" s="2"/>
    </row>
    <row r="25" spans="1:6" x14ac:dyDescent="0.3">
      <c r="A25" s="1"/>
      <c r="C25" s="4"/>
      <c r="D25" s="2"/>
      <c r="F25" s="2"/>
    </row>
    <row r="26" spans="1:6" x14ac:dyDescent="0.3">
      <c r="A26" s="1"/>
      <c r="C26" s="4"/>
      <c r="D26" s="2"/>
      <c r="F26" s="2"/>
    </row>
    <row r="27" spans="1:6" x14ac:dyDescent="0.3">
      <c r="A27" s="1"/>
      <c r="C27" s="4"/>
      <c r="D27" s="2"/>
      <c r="F27" s="2"/>
    </row>
    <row r="28" spans="1:6" x14ac:dyDescent="0.3">
      <c r="A28" s="1"/>
      <c r="C28" s="4"/>
      <c r="D28" s="2"/>
      <c r="F28" s="2"/>
    </row>
    <row r="29" spans="1:6" x14ac:dyDescent="0.3">
      <c r="A29" s="1"/>
      <c r="C29" s="4"/>
      <c r="D29" s="2"/>
      <c r="F29" s="2"/>
    </row>
    <row r="30" spans="1:6" x14ac:dyDescent="0.3">
      <c r="A30" s="1"/>
      <c r="C30" s="4"/>
      <c r="D30" s="2"/>
      <c r="F30" s="2"/>
    </row>
    <row r="31" spans="1:6" x14ac:dyDescent="0.3">
      <c r="A31" s="1"/>
      <c r="C31" s="4"/>
      <c r="D31" s="2"/>
      <c r="F31" s="2"/>
    </row>
    <row r="32" spans="1:6" x14ac:dyDescent="0.3">
      <c r="A32" s="1"/>
      <c r="C32" s="4"/>
      <c r="D32" s="2"/>
      <c r="F32" s="2"/>
    </row>
    <row r="33" spans="1:6" x14ac:dyDescent="0.3">
      <c r="A33" s="1"/>
      <c r="C33" s="4"/>
      <c r="D33" s="2"/>
      <c r="F33" s="2"/>
    </row>
    <row r="34" spans="1:6" x14ac:dyDescent="0.3">
      <c r="A34" s="1"/>
      <c r="C34" s="4"/>
      <c r="D34" s="2"/>
      <c r="F34" s="2"/>
    </row>
    <row r="35" spans="1:6" x14ac:dyDescent="0.3">
      <c r="A35" s="1"/>
      <c r="C35" s="4"/>
      <c r="D35" s="2"/>
      <c r="F35" s="2"/>
    </row>
    <row r="36" spans="1:6" x14ac:dyDescent="0.3">
      <c r="A36" s="1"/>
      <c r="C36" s="4"/>
      <c r="D36" s="2"/>
      <c r="F36" s="2"/>
    </row>
    <row r="37" spans="1:6" x14ac:dyDescent="0.3">
      <c r="A37" s="1"/>
      <c r="C37" s="4"/>
      <c r="D37" s="2"/>
      <c r="F37" s="2"/>
    </row>
    <row r="38" spans="1:6" x14ac:dyDescent="0.3">
      <c r="A38" s="1"/>
      <c r="C38" s="4"/>
      <c r="D38" s="2"/>
      <c r="F38" s="2"/>
    </row>
    <row r="39" spans="1:6" x14ac:dyDescent="0.3">
      <c r="A39" s="1"/>
      <c r="C39" s="4"/>
      <c r="D39" s="2"/>
      <c r="F39" s="2"/>
    </row>
    <row r="40" spans="1:6" x14ac:dyDescent="0.3">
      <c r="A40" s="1"/>
      <c r="C40" s="4"/>
      <c r="D40" s="2"/>
      <c r="F40" s="2"/>
    </row>
    <row r="41" spans="1:6" x14ac:dyDescent="0.3">
      <c r="A41" s="1"/>
      <c r="C41" s="4"/>
      <c r="D41" s="2"/>
      <c r="F41" s="2"/>
    </row>
    <row r="42" spans="1:6" x14ac:dyDescent="0.3">
      <c r="A42" s="1"/>
      <c r="C42" s="4"/>
      <c r="D42" s="2"/>
      <c r="F42" s="2"/>
    </row>
    <row r="43" spans="1:6" x14ac:dyDescent="0.3">
      <c r="A43" s="1"/>
      <c r="C43" s="4"/>
      <c r="D43" s="2"/>
      <c r="F43" s="2"/>
    </row>
    <row r="44" spans="1:6" x14ac:dyDescent="0.3">
      <c r="A44" s="1"/>
      <c r="C44" s="4"/>
      <c r="D44" s="2"/>
      <c r="F44" s="2"/>
    </row>
    <row r="45" spans="1:6" x14ac:dyDescent="0.3">
      <c r="A45" s="1"/>
      <c r="C45" s="4"/>
      <c r="D45" s="2"/>
      <c r="F45" s="2"/>
    </row>
    <row r="46" spans="1:6" x14ac:dyDescent="0.3">
      <c r="A46" s="1"/>
      <c r="C46" s="4"/>
      <c r="D46" s="2"/>
      <c r="F46" s="2"/>
    </row>
    <row r="47" spans="1:6" x14ac:dyDescent="0.3">
      <c r="A47" s="1"/>
      <c r="C47" s="4"/>
      <c r="D47" s="2"/>
      <c r="F47" s="2"/>
    </row>
    <row r="48" spans="1:6" x14ac:dyDescent="0.3">
      <c r="A48" s="1"/>
      <c r="C48" s="4"/>
      <c r="D48" s="2"/>
      <c r="F48" s="2"/>
    </row>
    <row r="49" spans="1:7" x14ac:dyDescent="0.3">
      <c r="A49" s="1"/>
      <c r="C49" s="4"/>
      <c r="D49" s="2"/>
      <c r="F49" s="2"/>
    </row>
    <row r="50" spans="1:7" x14ac:dyDescent="0.3">
      <c r="A50" s="1"/>
      <c r="C50" s="4"/>
      <c r="D50" s="2"/>
      <c r="F50" s="2"/>
    </row>
    <row r="51" spans="1:7" x14ac:dyDescent="0.3">
      <c r="A51" s="1"/>
      <c r="C51" s="4"/>
      <c r="D51" s="2"/>
      <c r="F51" s="2"/>
      <c r="G51" s="2"/>
    </row>
    <row r="52" spans="1:7" x14ac:dyDescent="0.3">
      <c r="A52" s="1"/>
      <c r="C52" s="6"/>
      <c r="D52" s="2"/>
      <c r="F52" s="2"/>
      <c r="G52" s="2"/>
    </row>
    <row r="53" spans="1:7" x14ac:dyDescent="0.3">
      <c r="A53" s="1"/>
      <c r="C53" s="6"/>
      <c r="D53" s="2"/>
      <c r="F53" s="2"/>
      <c r="G53" s="2"/>
    </row>
    <row r="54" spans="1:7" x14ac:dyDescent="0.3">
      <c r="A54" s="1"/>
      <c r="C54" s="4"/>
      <c r="D54" s="2"/>
      <c r="F54" s="2"/>
    </row>
    <row r="55" spans="1:7" x14ac:dyDescent="0.3">
      <c r="A55" s="1"/>
      <c r="C55" s="4"/>
      <c r="D55" s="2"/>
      <c r="F55" s="2"/>
      <c r="G55" s="2"/>
    </row>
    <row r="56" spans="1:7" x14ac:dyDescent="0.3">
      <c r="A56" s="1"/>
      <c r="C56" s="4"/>
      <c r="D56" s="2"/>
      <c r="F56" s="2"/>
      <c r="G56" s="2"/>
    </row>
    <row r="57" spans="1:7" x14ac:dyDescent="0.3">
      <c r="A57" s="1"/>
      <c r="C57" s="4"/>
      <c r="D57" s="2"/>
      <c r="F57" s="2"/>
      <c r="G57" s="2"/>
    </row>
    <row r="58" spans="1:7" x14ac:dyDescent="0.3">
      <c r="A58" s="1"/>
      <c r="C58" s="4"/>
      <c r="D58" s="2"/>
      <c r="F58" s="2"/>
      <c r="G58" s="2"/>
    </row>
    <row r="59" spans="1:7" x14ac:dyDescent="0.3">
      <c r="A59" s="1"/>
      <c r="C59" s="4"/>
      <c r="D59" s="2"/>
      <c r="F59" s="2"/>
      <c r="G59" s="2"/>
    </row>
    <row r="60" spans="1:7" x14ac:dyDescent="0.3">
      <c r="A60" s="1"/>
      <c r="C60" s="4"/>
      <c r="D60" s="2"/>
      <c r="F60" s="2"/>
      <c r="G60" s="2"/>
    </row>
    <row r="61" spans="1:7" x14ac:dyDescent="0.3">
      <c r="A61" s="1"/>
      <c r="C61" s="4"/>
      <c r="D61" s="2"/>
      <c r="F61" s="2"/>
      <c r="G61" s="2"/>
    </row>
    <row r="62" spans="1:7" x14ac:dyDescent="0.3">
      <c r="A62" s="1"/>
      <c r="C62" s="4"/>
      <c r="D62" s="2"/>
      <c r="F62" s="2"/>
      <c r="G62" s="2"/>
    </row>
    <row r="63" spans="1:7" x14ac:dyDescent="0.3">
      <c r="A63" s="1"/>
      <c r="C63" s="4"/>
      <c r="D63" s="2"/>
      <c r="F63" s="2"/>
      <c r="G63" s="2"/>
    </row>
    <row r="64" spans="1:7" x14ac:dyDescent="0.3">
      <c r="A64" s="1"/>
      <c r="C64" s="4"/>
      <c r="D64" s="2"/>
      <c r="F64" s="2"/>
      <c r="G64" s="2"/>
    </row>
    <row r="65" spans="1:7" x14ac:dyDescent="0.3">
      <c r="A65" s="1"/>
      <c r="C65" s="4"/>
      <c r="D65" s="2"/>
      <c r="F65" s="2"/>
      <c r="G65" s="2"/>
    </row>
    <row r="66" spans="1:7" x14ac:dyDescent="0.3">
      <c r="A66" s="1"/>
      <c r="C66" s="4"/>
      <c r="D66" s="2"/>
      <c r="F66" s="2"/>
      <c r="G66" s="2"/>
    </row>
    <row r="67" spans="1:7" x14ac:dyDescent="0.3">
      <c r="A67" s="1"/>
      <c r="C67" s="4"/>
      <c r="D67" s="2"/>
      <c r="F67" s="2"/>
      <c r="G67" s="2"/>
    </row>
    <row r="68" spans="1:7" x14ac:dyDescent="0.3">
      <c r="A68" s="1"/>
      <c r="C68" s="4"/>
      <c r="D68" s="2"/>
      <c r="F68" s="2"/>
      <c r="G68" s="2"/>
    </row>
    <row r="69" spans="1:7" x14ac:dyDescent="0.3">
      <c r="A69" s="1"/>
      <c r="C69" s="4"/>
      <c r="D69" s="2"/>
      <c r="F69" s="2"/>
      <c r="G69" s="2"/>
    </row>
    <row r="70" spans="1:7" x14ac:dyDescent="0.3">
      <c r="A70" s="1"/>
      <c r="C70" s="4"/>
      <c r="D70" s="2"/>
      <c r="F70" s="2"/>
      <c r="G70" s="2"/>
    </row>
    <row r="71" spans="1:7" x14ac:dyDescent="0.3">
      <c r="A71" s="1"/>
      <c r="C71" s="4"/>
      <c r="D71" s="2"/>
      <c r="F71" s="2"/>
      <c r="G71" s="2"/>
    </row>
    <row r="72" spans="1:7" x14ac:dyDescent="0.3">
      <c r="A72" s="1"/>
      <c r="C72" s="4"/>
      <c r="D72" s="2"/>
      <c r="F72" s="2"/>
      <c r="G72" s="2"/>
    </row>
    <row r="73" spans="1:7" x14ac:dyDescent="0.3">
      <c r="A73" s="1"/>
      <c r="C73" s="4"/>
      <c r="D73" s="2"/>
      <c r="F73" s="2"/>
      <c r="G73" s="2"/>
    </row>
    <row r="74" spans="1:7" x14ac:dyDescent="0.3">
      <c r="A74" s="1"/>
      <c r="C74" s="4"/>
      <c r="D74" s="2"/>
      <c r="F74" s="2"/>
      <c r="G74" s="2"/>
    </row>
    <row r="75" spans="1:7" x14ac:dyDescent="0.3">
      <c r="A75" s="1"/>
      <c r="C75" s="4"/>
      <c r="D75" s="2"/>
      <c r="F75" s="2"/>
      <c r="G75" s="2"/>
    </row>
  </sheetData>
  <dataConsolidate/>
  <conditionalFormatting sqref="C76:C1048576 D8:D10 D55:D56 F55:F56 D18 F26:F32 D32 F2:F17 F19:F24">
    <cfRule type="cellIs" dxfId="72" priority="85" operator="greaterThan">
      <formula>0</formula>
    </cfRule>
    <cfRule type="cellIs" dxfId="71" priority="86" operator="lessThan">
      <formula>0</formula>
    </cfRule>
  </conditionalFormatting>
  <conditionalFormatting sqref="D65">
    <cfRule type="cellIs" dxfId="70" priority="7" operator="greaterThan">
      <formula>0</formula>
    </cfRule>
    <cfRule type="cellIs" dxfId="69" priority="8" operator="lessThan">
      <formula>0</formula>
    </cfRule>
  </conditionalFormatting>
  <conditionalFormatting sqref="F65">
    <cfRule type="cellIs" dxfId="68" priority="5" operator="greaterThan">
      <formula>0</formula>
    </cfRule>
    <cfRule type="cellIs" dxfId="67" priority="6" operator="lessThan">
      <formula>0</formula>
    </cfRule>
  </conditionalFormatting>
  <conditionalFormatting sqref="D66:D75">
    <cfRule type="cellIs" dxfId="66" priority="3" operator="greaterThan">
      <formula>0</formula>
    </cfRule>
    <cfRule type="cellIs" dxfId="65" priority="4" operator="lessThan">
      <formula>0</formula>
    </cfRule>
  </conditionalFormatting>
  <conditionalFormatting sqref="F66:F75">
    <cfRule type="cellIs" dxfId="64" priority="1" operator="greaterThan">
      <formula>0</formula>
    </cfRule>
    <cfRule type="cellIs" dxfId="63" priority="2" operator="lessThan">
      <formula>0</formula>
    </cfRule>
  </conditionalFormatting>
  <conditionalFormatting sqref="D2:D7 F18 C57:C60">
    <cfRule type="cellIs" dxfId="62" priority="73" operator="greaterThan">
      <formula>0</formula>
    </cfRule>
    <cfRule type="cellIs" dxfId="61" priority="74" operator="lessThan">
      <formula>0</formula>
    </cfRule>
  </conditionalFormatting>
  <conditionalFormatting sqref="D14 D30:D31">
    <cfRule type="cellIs" dxfId="60" priority="57" operator="greaterThan">
      <formula>0</formula>
    </cfRule>
    <cfRule type="cellIs" dxfId="59" priority="58" operator="lessThan">
      <formula>0</formula>
    </cfRule>
  </conditionalFormatting>
  <conditionalFormatting sqref="D12">
    <cfRule type="cellIs" dxfId="58" priority="61" operator="greaterThan">
      <formula>0</formula>
    </cfRule>
    <cfRule type="cellIs" dxfId="57" priority="62" operator="lessThan">
      <formula>0</formula>
    </cfRule>
  </conditionalFormatting>
  <conditionalFormatting sqref="D13">
    <cfRule type="cellIs" dxfId="56" priority="59" operator="greaterThan">
      <formula>0</formula>
    </cfRule>
    <cfRule type="cellIs" dxfId="55" priority="60" operator="lessThan">
      <formula>0</formula>
    </cfRule>
  </conditionalFormatting>
  <conditionalFormatting sqref="D15">
    <cfRule type="cellIs" dxfId="54" priority="55" operator="greaterThan">
      <formula>0</formula>
    </cfRule>
    <cfRule type="cellIs" dxfId="53" priority="56" operator="lessThan">
      <formula>0</formula>
    </cfRule>
  </conditionalFormatting>
  <conditionalFormatting sqref="D16">
    <cfRule type="cellIs" dxfId="52" priority="53" operator="greaterThan">
      <formula>0</formula>
    </cfRule>
    <cfRule type="cellIs" dxfId="51" priority="54" operator="lessThan">
      <formula>0</formula>
    </cfRule>
  </conditionalFormatting>
  <conditionalFormatting sqref="D11">
    <cfRule type="cellIs" dxfId="50" priority="51" operator="greaterThan">
      <formula>0</formula>
    </cfRule>
    <cfRule type="cellIs" dxfId="49" priority="52" operator="lessThan">
      <formula>0</formula>
    </cfRule>
  </conditionalFormatting>
  <conditionalFormatting sqref="D19:D24 D26:D29">
    <cfRule type="cellIs" dxfId="48" priority="47" operator="greaterThan">
      <formula>0</formula>
    </cfRule>
    <cfRule type="cellIs" dxfId="47" priority="48" operator="lessThan">
      <formula>0</formula>
    </cfRule>
  </conditionalFormatting>
  <conditionalFormatting sqref="D17">
    <cfRule type="cellIs" dxfId="46" priority="49" operator="greaterThan">
      <formula>0</formula>
    </cfRule>
    <cfRule type="cellIs" dxfId="45" priority="50" operator="lessThan">
      <formula>0</formula>
    </cfRule>
  </conditionalFormatting>
  <conditionalFormatting sqref="F25">
    <cfRule type="cellIs" dxfId="44" priority="45" operator="greaterThan">
      <formula>0</formula>
    </cfRule>
    <cfRule type="cellIs" dxfId="43" priority="46" operator="lessThan">
      <formula>0</formula>
    </cfRule>
  </conditionalFormatting>
  <conditionalFormatting sqref="D25">
    <cfRule type="cellIs" dxfId="42" priority="43" operator="greaterThan">
      <formula>0</formula>
    </cfRule>
    <cfRule type="cellIs" dxfId="41" priority="44" operator="lessThan">
      <formula>0</formula>
    </cfRule>
  </conditionalFormatting>
  <conditionalFormatting sqref="D33:D37 F33:F37">
    <cfRule type="cellIs" dxfId="40" priority="41" operator="greaterThan">
      <formula>0</formula>
    </cfRule>
    <cfRule type="cellIs" dxfId="39" priority="42" operator="lessThan">
      <formula>0</formula>
    </cfRule>
  </conditionalFormatting>
  <conditionalFormatting sqref="D38:D43 F38:F50 D47:D48 D50">
    <cfRule type="cellIs" dxfId="38" priority="39" operator="greaterThan">
      <formula>0</formula>
    </cfRule>
    <cfRule type="cellIs" dxfId="37" priority="40" operator="lessThan">
      <formula>0</formula>
    </cfRule>
  </conditionalFormatting>
  <conditionalFormatting sqref="D44">
    <cfRule type="cellIs" dxfId="36" priority="37" operator="greaterThan">
      <formula>0</formula>
    </cfRule>
    <cfRule type="cellIs" dxfId="35" priority="38" operator="lessThan">
      <formula>0</formula>
    </cfRule>
  </conditionalFormatting>
  <conditionalFormatting sqref="D45">
    <cfRule type="cellIs" dxfId="34" priority="35" operator="greaterThan">
      <formula>0</formula>
    </cfRule>
    <cfRule type="cellIs" dxfId="33" priority="36" operator="lessThan">
      <formula>0</formula>
    </cfRule>
  </conditionalFormatting>
  <conditionalFormatting sqref="D46">
    <cfRule type="cellIs" dxfId="32" priority="33" operator="greaterThan">
      <formula>0</formula>
    </cfRule>
    <cfRule type="cellIs" dxfId="31" priority="34" operator="lessThan">
      <formula>0</formula>
    </cfRule>
  </conditionalFormatting>
  <conditionalFormatting sqref="D49">
    <cfRule type="cellIs" dxfId="30" priority="31" operator="greaterThan">
      <formula>0</formula>
    </cfRule>
    <cfRule type="cellIs" dxfId="29" priority="32" operator="lessThan">
      <formula>0</formula>
    </cfRule>
  </conditionalFormatting>
  <conditionalFormatting sqref="D51">
    <cfRule type="cellIs" dxfId="28" priority="29" operator="greaterThan">
      <formula>0</formula>
    </cfRule>
    <cfRule type="cellIs" dxfId="27" priority="30" operator="lessThan">
      <formula>0</formula>
    </cfRule>
  </conditionalFormatting>
  <conditionalFormatting sqref="F51">
    <cfRule type="cellIs" dxfId="26" priority="27" operator="greaterThan">
      <formula>0</formula>
    </cfRule>
    <cfRule type="cellIs" dxfId="25" priority="28" operator="lessThan">
      <formula>0</formula>
    </cfRule>
  </conditionalFormatting>
  <conditionalFormatting sqref="D52:D53">
    <cfRule type="cellIs" dxfId="24" priority="25" operator="greaterThan">
      <formula>0</formula>
    </cfRule>
    <cfRule type="cellIs" dxfId="23" priority="26" operator="lessThan">
      <formula>0</formula>
    </cfRule>
  </conditionalFormatting>
  <conditionalFormatting sqref="F52:F53">
    <cfRule type="cellIs" dxfId="22" priority="23" operator="greaterThan">
      <formula>0</formula>
    </cfRule>
    <cfRule type="cellIs" dxfId="21" priority="24" operator="lessThan">
      <formula>0</formula>
    </cfRule>
  </conditionalFormatting>
  <conditionalFormatting sqref="F54">
    <cfRule type="cellIs" dxfId="20" priority="21" operator="greaterThan">
      <formula>0</formula>
    </cfRule>
    <cfRule type="cellIs" dxfId="19" priority="22" operator="lessThan">
      <formula>0</formula>
    </cfRule>
  </conditionalFormatting>
  <conditionalFormatting sqref="D54">
    <cfRule type="cellIs" dxfId="18" priority="19" operator="greaterThan">
      <formula>0</formula>
    </cfRule>
    <cfRule type="cellIs" dxfId="17" priority="20" operator="lessThan">
      <formula>0</formula>
    </cfRule>
  </conditionalFormatting>
  <conditionalFormatting sqref="D57:D60 D62:D64">
    <cfRule type="cellIs" dxfId="16" priority="17" operator="greaterThan">
      <formula>0</formula>
    </cfRule>
    <cfRule type="cellIs" dxfId="15" priority="18" operator="lessThan">
      <formula>0</formula>
    </cfRule>
  </conditionalFormatting>
  <conditionalFormatting sqref="F57:F60 F62:F64">
    <cfRule type="cellIs" dxfId="14" priority="15" operator="greaterThan">
      <formula>0</formula>
    </cfRule>
    <cfRule type="cellIs" dxfId="13" priority="16" operator="lessThan">
      <formula>0</formula>
    </cfRule>
  </conditionalFormatting>
  <conditionalFormatting sqref="C61">
    <cfRule type="cellIs" dxfId="12" priority="13" operator="greaterThan">
      <formula>0</formula>
    </cfRule>
    <cfRule type="cellIs" dxfId="11" priority="14" operator="lessThan">
      <formula>0</formula>
    </cfRule>
  </conditionalFormatting>
  <conditionalFormatting sqref="D61">
    <cfRule type="cellIs" dxfId="10" priority="11" operator="greaterThan">
      <formula>0</formula>
    </cfRule>
    <cfRule type="cellIs" dxfId="9" priority="12" operator="lessThan">
      <formula>0</formula>
    </cfRule>
  </conditionalFormatting>
  <conditionalFormatting sqref="F61">
    <cfRule type="cellIs" dxfId="8" priority="9" operator="greaterThan">
      <formula>0</formula>
    </cfRule>
    <cfRule type="cellIs" dxfId="7" priority="10" operator="lessThan">
      <formula>0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"/>
  <sheetViews>
    <sheetView workbookViewId="0">
      <selection activeCell="C21" sqref="C21"/>
    </sheetView>
  </sheetViews>
  <sheetFormatPr defaultRowHeight="14.4" x14ac:dyDescent="0.3"/>
  <cols>
    <col min="1" max="1" width="16" customWidth="1"/>
    <col min="2" max="2" width="13.33203125" customWidth="1"/>
    <col min="3" max="3" width="20.77734375" bestFit="1" customWidth="1"/>
    <col min="4" max="4" width="13.33203125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"/>
  <sheetViews>
    <sheetView workbookViewId="0">
      <selection sqref="A1:XFD1048576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Учет</vt:lpstr>
      <vt:lpstr>Категории</vt:lpstr>
      <vt:lpstr>Итоги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2017-03-28T13:07:19Z</dcterms:modified>
</cp:coreProperties>
</file>

<file path=userCustomization/customUI.xml><?xml version="1.0" encoding="utf-8"?>
<mso:customUI xmlns:mso="http://schemas.microsoft.com/office/2006/01/customui">
  <mso:ribbon>
    <mso:qat>
      <mso:documentControls>
        <mso:control idQ="mso:DataFormExcel" visible="true"/>
      </mso:documentControls>
    </mso:qat>
  </mso:ribbon>
</mso:customUI>
</file>