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Отгрузка" sheetId="2" r:id="rId1"/>
    <sheet name="Оплата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2" i="2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2" i="2"/>
</calcChain>
</file>

<file path=xl/sharedStrings.xml><?xml version="1.0" encoding="utf-8"?>
<sst xmlns="http://schemas.openxmlformats.org/spreadsheetml/2006/main" count="133" uniqueCount="35">
  <si>
    <t>15.03.2017</t>
  </si>
  <si>
    <t>09.03.2017</t>
  </si>
  <si>
    <t>17.03.2017</t>
  </si>
  <si>
    <t>19.01.2017</t>
  </si>
  <si>
    <t>17.02.2017</t>
  </si>
  <si>
    <t>20.01.2017</t>
  </si>
  <si>
    <t>10.03.2017</t>
  </si>
  <si>
    <t>16.03.2017</t>
  </si>
  <si>
    <t>Контрагент</t>
  </si>
  <si>
    <t>По дням</t>
  </si>
  <si>
    <t>Сумма продажи в RUB</t>
  </si>
  <si>
    <t>А1</t>
  </si>
  <si>
    <t>А2</t>
  </si>
  <si>
    <t>А3</t>
  </si>
  <si>
    <t>Б</t>
  </si>
  <si>
    <t>б</t>
  </si>
  <si>
    <t>Б1</t>
  </si>
  <si>
    <t>В</t>
  </si>
  <si>
    <t>В1</t>
  </si>
  <si>
    <t>Г</t>
  </si>
  <si>
    <t>д1</t>
  </si>
  <si>
    <t>сумма</t>
  </si>
  <si>
    <t>б1</t>
  </si>
  <si>
    <t>б3</t>
  </si>
  <si>
    <t>В2</t>
  </si>
  <si>
    <t>г1</t>
  </si>
  <si>
    <t>д</t>
  </si>
  <si>
    <t>д2</t>
  </si>
  <si>
    <t>д3</t>
  </si>
  <si>
    <t>Товар</t>
  </si>
  <si>
    <t>вода</t>
  </si>
  <si>
    <t>Вода</t>
  </si>
  <si>
    <t>Сухари</t>
  </si>
  <si>
    <t>инд.код</t>
  </si>
  <si>
    <t>Баланс после отгрузки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</si>
</sst>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NumberFormat="1" applyFont="1" applyFill="1" applyBorder="1" applyAlignment="1">
      <alignment horizontal="left" vertical="top" wrapText="1"/>
    </xf>
    <xf numFmtId="14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vertical="top" wrapText="1"/>
    </xf>
    <xf numFmtId="4" fontId="2" fillId="3" borderId="1" xfId="1" applyNumberFormat="1" applyFont="1" applyFill="1" applyBorder="1" applyAlignment="1">
      <alignment horizontal="right" vertical="top" wrapText="1"/>
    </xf>
    <xf numFmtId="0" fontId="0" fillId="3" borderId="0" xfId="0" applyFill="1"/>
    <xf numFmtId="0" fontId="0" fillId="4" borderId="0" xfId="0" applyFill="1"/>
    <xf numFmtId="4" fontId="0" fillId="4" borderId="0" xfId="0" applyNumberFormat="1" applyFill="1"/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G29" sqref="G29"/>
    </sheetView>
  </sheetViews>
  <sheetFormatPr defaultRowHeight="15" x14ac:dyDescent="0.25"/>
  <cols>
    <col min="1" max="1" width="16.140625" customWidth="1"/>
    <col min="3" max="3" width="16" style="6" customWidth="1"/>
    <col min="6" max="6" width="21.85546875" bestFit="1" customWidth="1"/>
  </cols>
  <sheetData>
    <row r="1" spans="1:6" ht="22.5" x14ac:dyDescent="0.25">
      <c r="A1" s="3" t="s">
        <v>8</v>
      </c>
      <c r="B1" s="3" t="s">
        <v>9</v>
      </c>
      <c r="C1" s="4" t="s">
        <v>10</v>
      </c>
      <c r="D1" t="s">
        <v>29</v>
      </c>
      <c r="E1" t="s">
        <v>33</v>
      </c>
      <c r="F1" s="7" t="s">
        <v>34</v>
      </c>
    </row>
    <row r="2" spans="1:6" x14ac:dyDescent="0.25">
      <c r="A2" s="1" t="s">
        <v>11</v>
      </c>
      <c r="B2" s="2">
        <v>42772</v>
      </c>
      <c r="C2" s="5">
        <v>524280</v>
      </c>
      <c r="D2" t="s">
        <v>30</v>
      </c>
      <c r="E2">
        <f ca="1">RANDBETWEEN(6389,7561)</f>
        <v>6639</v>
      </c>
      <c r="F2" s="8">
        <f>SUMIF(Оплата!$A$2:$A$50,Отгрузка!A2,Оплата!$B$2:$B$50)-SUMIF($A$1:A2,A2,$C$1:C2)</f>
        <v>475720</v>
      </c>
    </row>
    <row r="3" spans="1:6" x14ac:dyDescent="0.25">
      <c r="A3" s="1" t="s">
        <v>11</v>
      </c>
      <c r="B3" s="2">
        <v>42800</v>
      </c>
      <c r="C3" s="5">
        <v>256296</v>
      </c>
      <c r="D3" t="s">
        <v>30</v>
      </c>
      <c r="E3">
        <f t="shared" ref="E3:E39" ca="1" si="0">RANDBETWEEN(6389,7561)</f>
        <v>7126</v>
      </c>
      <c r="F3" s="8">
        <f>SUMIF(Оплата!$A$2:$A$50,Отгрузка!A3,Оплата!$B$2:$B$50)-SUMIF($A$1:A3,A3,$C$1:C3)</f>
        <v>219424</v>
      </c>
    </row>
    <row r="4" spans="1:6" x14ac:dyDescent="0.25">
      <c r="A4" s="1" t="s">
        <v>11</v>
      </c>
      <c r="B4" s="2">
        <v>42831</v>
      </c>
      <c r="C4" s="5">
        <v>350000</v>
      </c>
      <c r="D4" t="s">
        <v>31</v>
      </c>
      <c r="E4">
        <f t="shared" ca="1" si="0"/>
        <v>7454</v>
      </c>
      <c r="F4" s="8">
        <f>SUMIF(Оплата!$A$2:$A$50,Отгрузка!A4,Оплата!$B$2:$B$50)-SUMIF($A$1:A4,A4,$C$1:C4)</f>
        <v>-130576</v>
      </c>
    </row>
    <row r="5" spans="1:6" x14ac:dyDescent="0.25">
      <c r="A5" s="1" t="s">
        <v>12</v>
      </c>
      <c r="B5" s="1" t="s">
        <v>0</v>
      </c>
      <c r="C5" s="5">
        <v>837000</v>
      </c>
      <c r="D5" t="s">
        <v>32</v>
      </c>
      <c r="E5">
        <f t="shared" ca="1" si="0"/>
        <v>7059</v>
      </c>
      <c r="F5" s="8">
        <f>SUMIF(Оплата!$A$2:$A$50,Отгрузка!A5,Оплата!$B$2:$B$50)-SUMIF($A$1:A5,A5,$C$1:C5)</f>
        <v>2953500</v>
      </c>
    </row>
    <row r="6" spans="1:6" x14ac:dyDescent="0.25">
      <c r="A6" s="1" t="s">
        <v>12</v>
      </c>
      <c r="B6" s="1" t="s">
        <v>0</v>
      </c>
      <c r="C6" s="5">
        <v>3145000</v>
      </c>
      <c r="D6" t="s">
        <v>32</v>
      </c>
      <c r="E6">
        <f t="shared" ca="1" si="0"/>
        <v>7398</v>
      </c>
      <c r="F6" s="8">
        <f>SUMIF(Оплата!$A$2:$A$50,Отгрузка!A6,Оплата!$B$2:$B$50)-SUMIF($A$1:A6,A6,$C$1:C6)</f>
        <v>-191500</v>
      </c>
    </row>
    <row r="7" spans="1:6" x14ac:dyDescent="0.25">
      <c r="A7" s="1" t="s">
        <v>13</v>
      </c>
      <c r="B7" s="1" t="s">
        <v>0</v>
      </c>
      <c r="C7" s="5">
        <v>1295000</v>
      </c>
      <c r="D7" t="s">
        <v>30</v>
      </c>
      <c r="E7">
        <f t="shared" ca="1" si="0"/>
        <v>7169</v>
      </c>
      <c r="F7" s="8">
        <f>SUMIF(Оплата!$A$2:$A$50,Отгрузка!A7,Оплата!$B$2:$B$50)-SUMIF($A$1:A7,A7,$C$1:C7)</f>
        <v>518040</v>
      </c>
    </row>
    <row r="8" spans="1:6" x14ac:dyDescent="0.25">
      <c r="A8" s="1" t="s">
        <v>13</v>
      </c>
      <c r="B8" s="1" t="s">
        <v>0</v>
      </c>
      <c r="C8" s="5">
        <v>185040</v>
      </c>
      <c r="D8" t="s">
        <v>30</v>
      </c>
      <c r="E8">
        <f t="shared" ca="1" si="0"/>
        <v>6584</v>
      </c>
      <c r="F8" s="8">
        <f>SUMIF(Оплата!$A$2:$A$50,Отгрузка!A8,Оплата!$B$2:$B$50)-SUMIF($A$1:A8,A8,$C$1:C8)</f>
        <v>333000</v>
      </c>
    </row>
    <row r="9" spans="1:6" x14ac:dyDescent="0.25">
      <c r="A9" s="1" t="s">
        <v>13</v>
      </c>
      <c r="B9" s="1" t="s">
        <v>0</v>
      </c>
      <c r="C9" s="5">
        <v>222000</v>
      </c>
      <c r="D9" t="s">
        <v>31</v>
      </c>
      <c r="E9">
        <f t="shared" ca="1" si="0"/>
        <v>7211</v>
      </c>
      <c r="F9" s="8">
        <f>SUMIF(Оплата!$A$2:$A$50,Отгрузка!A9,Оплата!$B$2:$B$50)-SUMIF($A$1:A9,A9,$C$1:C9)</f>
        <v>111000</v>
      </c>
    </row>
    <row r="10" spans="1:6" x14ac:dyDescent="0.25">
      <c r="A10" s="1" t="s">
        <v>13</v>
      </c>
      <c r="B10" s="1" t="s">
        <v>0</v>
      </c>
      <c r="C10" s="5">
        <v>111000</v>
      </c>
      <c r="D10" t="s">
        <v>32</v>
      </c>
      <c r="E10">
        <f t="shared" ca="1" si="0"/>
        <v>6950</v>
      </c>
      <c r="F10" s="8">
        <f>SUMIF(Оплата!$A$2:$A$50,Отгрузка!A10,Оплата!$B$2:$B$50)-SUMIF($A$1:A10,A10,$C$1:C10)</f>
        <v>0</v>
      </c>
    </row>
    <row r="11" spans="1:6" x14ac:dyDescent="0.25">
      <c r="A11" s="1" t="s">
        <v>14</v>
      </c>
      <c r="B11" s="1" t="s">
        <v>1</v>
      </c>
      <c r="C11" s="5">
        <v>226200</v>
      </c>
      <c r="D11" t="s">
        <v>32</v>
      </c>
      <c r="E11">
        <f t="shared" ca="1" si="0"/>
        <v>6482</v>
      </c>
      <c r="F11" s="8">
        <f>SUMIF(Оплата!$A$2:$A$50,Отгрузка!A11,Оплата!$B$2:$B$50)-SUMIF($A$1:A11,A11,$C$1:C11)</f>
        <v>3375800</v>
      </c>
    </row>
    <row r="12" spans="1:6" x14ac:dyDescent="0.25">
      <c r="A12" s="1" t="s">
        <v>14</v>
      </c>
      <c r="B12" s="1" t="s">
        <v>1</v>
      </c>
      <c r="C12" s="5">
        <v>555000</v>
      </c>
      <c r="D12" t="s">
        <v>30</v>
      </c>
      <c r="E12">
        <f t="shared" ca="1" si="0"/>
        <v>6732</v>
      </c>
      <c r="F12" s="8">
        <f>SUMIF(Оплата!$A$2:$A$50,Отгрузка!A12,Оплата!$B$2:$B$50)-SUMIF($A$1:A12,A12,$C$1:C12)</f>
        <v>2820800</v>
      </c>
    </row>
    <row r="13" spans="1:6" x14ac:dyDescent="0.25">
      <c r="A13" s="1" t="s">
        <v>14</v>
      </c>
      <c r="B13" s="1" t="s">
        <v>1</v>
      </c>
      <c r="C13" s="5">
        <v>261000</v>
      </c>
      <c r="D13" t="s">
        <v>30</v>
      </c>
      <c r="E13">
        <f t="shared" ca="1" si="0"/>
        <v>6438</v>
      </c>
      <c r="F13" s="8">
        <f>SUMIF(Оплата!$A$2:$A$50,Отгрузка!A13,Оплата!$B$2:$B$50)-SUMIF($A$1:A13,A13,$C$1:C13)</f>
        <v>2559800</v>
      </c>
    </row>
    <row r="14" spans="1:6" x14ac:dyDescent="0.25">
      <c r="A14" s="1" t="s">
        <v>14</v>
      </c>
      <c r="B14" s="1" t="s">
        <v>1</v>
      </c>
      <c r="C14" s="5">
        <v>187920</v>
      </c>
      <c r="D14" t="s">
        <v>31</v>
      </c>
      <c r="E14">
        <f t="shared" ca="1" si="0"/>
        <v>6710</v>
      </c>
      <c r="F14" s="8">
        <f>SUMIF(Оплата!$A$2:$A$50,Отгрузка!A14,Оплата!$B$2:$B$50)-SUMIF($A$1:A14,A14,$C$1:C14)</f>
        <v>2371880</v>
      </c>
    </row>
    <row r="15" spans="1:6" x14ac:dyDescent="0.25">
      <c r="A15" s="1" t="s">
        <v>14</v>
      </c>
      <c r="B15" s="1" t="s">
        <v>1</v>
      </c>
      <c r="C15" s="5">
        <v>1740000</v>
      </c>
      <c r="D15" t="s">
        <v>32</v>
      </c>
      <c r="E15">
        <f t="shared" ca="1" si="0"/>
        <v>6587</v>
      </c>
      <c r="F15" s="8">
        <f>SUMIF(Оплата!$A$2:$A$50,Отгрузка!A15,Оплата!$B$2:$B$50)-SUMIF($A$1:A15,A15,$C$1:C15)</f>
        <v>631880</v>
      </c>
    </row>
    <row r="16" spans="1:6" x14ac:dyDescent="0.25">
      <c r="A16" s="1" t="s">
        <v>14</v>
      </c>
      <c r="B16" s="1" t="s">
        <v>1</v>
      </c>
      <c r="C16" s="5">
        <v>261000</v>
      </c>
      <c r="D16" t="s">
        <v>32</v>
      </c>
      <c r="E16">
        <f t="shared" ca="1" si="0"/>
        <v>6722</v>
      </c>
      <c r="F16" s="8">
        <f>SUMIF(Оплата!$A$2:$A$50,Отгрузка!A16,Оплата!$B$2:$B$50)-SUMIF($A$1:A16,A16,$C$1:C16)</f>
        <v>370880</v>
      </c>
    </row>
    <row r="17" spans="1:6" x14ac:dyDescent="0.25">
      <c r="A17" s="1" t="s">
        <v>14</v>
      </c>
      <c r="B17" s="1" t="s">
        <v>1</v>
      </c>
      <c r="C17" s="5">
        <v>348000</v>
      </c>
      <c r="D17" t="s">
        <v>30</v>
      </c>
      <c r="E17">
        <f t="shared" ca="1" si="0"/>
        <v>7034</v>
      </c>
      <c r="F17" s="8">
        <f>SUMIF(Оплата!$A$2:$A$50,Отгрузка!A17,Оплата!$B$2:$B$50)-SUMIF($A$1:A17,A17,$C$1:C17)</f>
        <v>22880</v>
      </c>
    </row>
    <row r="18" spans="1:6" x14ac:dyDescent="0.25">
      <c r="A18" s="1" t="s">
        <v>14</v>
      </c>
      <c r="B18" s="1" t="s">
        <v>1</v>
      </c>
      <c r="C18" s="5">
        <v>281880</v>
      </c>
      <c r="D18" t="s">
        <v>30</v>
      </c>
      <c r="E18">
        <f t="shared" ca="1" si="0"/>
        <v>6696</v>
      </c>
      <c r="F18" s="8">
        <f>SUMIF(Оплата!$A$2:$A$50,Отгрузка!A18,Оплата!$B$2:$B$50)-SUMIF($A$1:A18,A18,$C$1:C18)</f>
        <v>-259000</v>
      </c>
    </row>
    <row r="19" spans="1:6" x14ac:dyDescent="0.25">
      <c r="A19" s="1" t="s">
        <v>16</v>
      </c>
      <c r="B19" s="1" t="s">
        <v>2</v>
      </c>
      <c r="C19" s="5">
        <v>1740000</v>
      </c>
      <c r="D19" t="s">
        <v>31</v>
      </c>
      <c r="E19">
        <f t="shared" ca="1" si="0"/>
        <v>7040</v>
      </c>
      <c r="F19" s="8">
        <f>SUMIF(Оплата!$A$2:$A$50,Отгрузка!A19,Оплата!$B$2:$B$50)-SUMIF($A$1:A19,A19,$C$1:C19)</f>
        <v>-165280</v>
      </c>
    </row>
    <row r="20" spans="1:6" x14ac:dyDescent="0.25">
      <c r="A20" s="1" t="s">
        <v>16</v>
      </c>
      <c r="B20" s="1" t="s">
        <v>2</v>
      </c>
      <c r="C20" s="5">
        <v>984200</v>
      </c>
      <c r="D20" t="s">
        <v>32</v>
      </c>
      <c r="E20">
        <f t="shared" ca="1" si="0"/>
        <v>7371</v>
      </c>
      <c r="F20" s="8">
        <f>SUMIF(Оплата!$A$2:$A$50,Отгрузка!A20,Оплата!$B$2:$B$50)-SUMIF($A$1:A20,A20,$C$1:C20)</f>
        <v>-1149480</v>
      </c>
    </row>
    <row r="21" spans="1:6" x14ac:dyDescent="0.25">
      <c r="A21" s="1" t="s">
        <v>16</v>
      </c>
      <c r="B21" s="1" t="s">
        <v>2</v>
      </c>
      <c r="C21" s="5">
        <v>370080</v>
      </c>
      <c r="D21" t="s">
        <v>32</v>
      </c>
      <c r="E21">
        <f t="shared" ca="1" si="0"/>
        <v>6683</v>
      </c>
      <c r="F21" s="8">
        <f>SUMIF(Оплата!$A$2:$A$50,Отгрузка!A21,Оплата!$B$2:$B$50)-SUMIF($A$1:A21,A21,$C$1:C21)</f>
        <v>-1519560</v>
      </c>
    </row>
    <row r="22" spans="1:6" x14ac:dyDescent="0.25">
      <c r="A22" s="1" t="s">
        <v>16</v>
      </c>
      <c r="B22" s="1" t="s">
        <v>2</v>
      </c>
      <c r="C22" s="5">
        <v>521280</v>
      </c>
      <c r="D22" t="s">
        <v>30</v>
      </c>
      <c r="E22">
        <f t="shared" ca="1" si="0"/>
        <v>7525</v>
      </c>
      <c r="F22" s="8">
        <f>SUMIF(Оплата!$A$2:$A$50,Отгрузка!A22,Оплата!$B$2:$B$50)-SUMIF($A$1:A22,A22,$C$1:C22)</f>
        <v>-2040840</v>
      </c>
    </row>
    <row r="23" spans="1:6" x14ac:dyDescent="0.25">
      <c r="A23" s="1" t="s">
        <v>16</v>
      </c>
      <c r="B23" s="1" t="s">
        <v>2</v>
      </c>
      <c r="C23" s="5">
        <v>1896600</v>
      </c>
      <c r="D23" t="s">
        <v>30</v>
      </c>
      <c r="E23">
        <f t="shared" ca="1" si="0"/>
        <v>6736</v>
      </c>
      <c r="F23" s="8">
        <f>SUMIF(Оплата!$A$2:$A$50,Отгрузка!A23,Оплата!$B$2:$B$50)-SUMIF($A$1:A23,A23,$C$1:C23)</f>
        <v>-3937440</v>
      </c>
    </row>
    <row r="24" spans="1:6" x14ac:dyDescent="0.25">
      <c r="A24" s="1" t="s">
        <v>16</v>
      </c>
      <c r="B24" s="1" t="s">
        <v>2</v>
      </c>
      <c r="C24" s="5">
        <v>2035800</v>
      </c>
      <c r="D24" t="s">
        <v>31</v>
      </c>
      <c r="E24">
        <f t="shared" ca="1" si="0"/>
        <v>7450</v>
      </c>
      <c r="F24" s="8">
        <f>SUMIF(Оплата!$A$2:$A$50,Отгрузка!A24,Оплата!$B$2:$B$50)-SUMIF($A$1:A24,A24,$C$1:C24)</f>
        <v>-5973240</v>
      </c>
    </row>
    <row r="25" spans="1:6" x14ac:dyDescent="0.25">
      <c r="A25" s="1" t="s">
        <v>17</v>
      </c>
      <c r="B25" s="1" t="s">
        <v>3</v>
      </c>
      <c r="C25" s="5">
        <v>1252800</v>
      </c>
      <c r="D25" t="s">
        <v>32</v>
      </c>
      <c r="E25">
        <f t="shared" ca="1" si="0"/>
        <v>6521</v>
      </c>
      <c r="F25" s="8">
        <f>SUMIF(Оплата!$A$2:$A$50,Отгрузка!A25,Оплата!$B$2:$B$50)-SUMIF($A$1:A25,A25,$C$1:C25)</f>
        <v>-1252800</v>
      </c>
    </row>
    <row r="26" spans="1:6" x14ac:dyDescent="0.25">
      <c r="A26" s="1" t="s">
        <v>17</v>
      </c>
      <c r="B26" s="1" t="s">
        <v>3</v>
      </c>
      <c r="C26" s="5">
        <v>2001000</v>
      </c>
      <c r="D26" t="s">
        <v>32</v>
      </c>
      <c r="E26">
        <f t="shared" ca="1" si="0"/>
        <v>6441</v>
      </c>
      <c r="F26" s="8">
        <f>SUMIF(Оплата!$A$2:$A$50,Отгрузка!A26,Оплата!$B$2:$B$50)-SUMIF($A$1:A26,A26,$C$1:C26)</f>
        <v>-3253800</v>
      </c>
    </row>
    <row r="27" spans="1:6" x14ac:dyDescent="0.25">
      <c r="A27" s="1" t="s">
        <v>17</v>
      </c>
      <c r="B27" s="1" t="s">
        <v>3</v>
      </c>
      <c r="C27" s="5">
        <v>643800</v>
      </c>
      <c r="D27" t="s">
        <v>30</v>
      </c>
      <c r="E27">
        <f t="shared" ca="1" si="0"/>
        <v>7184</v>
      </c>
      <c r="F27" s="8">
        <f>SUMIF(Оплата!$A$2:$A$50,Отгрузка!A27,Оплата!$B$2:$B$50)-SUMIF($A$1:A27,A27,$C$1:C27)</f>
        <v>-3897600</v>
      </c>
    </row>
    <row r="28" spans="1:6" x14ac:dyDescent="0.25">
      <c r="A28" s="1" t="s">
        <v>18</v>
      </c>
      <c r="B28" s="1" t="s">
        <v>4</v>
      </c>
      <c r="C28" s="5">
        <v>348000</v>
      </c>
      <c r="D28" t="s">
        <v>30</v>
      </c>
      <c r="E28">
        <f t="shared" ca="1" si="0"/>
        <v>7015</v>
      </c>
      <c r="F28" s="8">
        <f>SUMIF(Оплата!$A$2:$A$50,Отгрузка!A28,Оплата!$B$2:$B$50)-SUMIF($A$1:A28,A28,$C$1:C28)</f>
        <v>7264530</v>
      </c>
    </row>
    <row r="29" spans="1:6" x14ac:dyDescent="0.25">
      <c r="A29" s="1" t="s">
        <v>18</v>
      </c>
      <c r="B29" s="1" t="s">
        <v>4</v>
      </c>
      <c r="C29" s="5">
        <v>348000</v>
      </c>
      <c r="D29" t="s">
        <v>31</v>
      </c>
      <c r="E29">
        <f t="shared" ca="1" si="0"/>
        <v>7392</v>
      </c>
      <c r="F29" s="8">
        <f>SUMIF(Оплата!$A$2:$A$50,Отгрузка!A29,Оплата!$B$2:$B$50)-SUMIF($A$1:A29,A29,$C$1:C29)</f>
        <v>6916530</v>
      </c>
    </row>
    <row r="30" spans="1:6" x14ac:dyDescent="0.25">
      <c r="A30" s="1" t="s">
        <v>18</v>
      </c>
      <c r="B30" s="1" t="s">
        <v>4</v>
      </c>
      <c r="C30" s="5">
        <v>348000</v>
      </c>
      <c r="D30" t="s">
        <v>32</v>
      </c>
      <c r="E30">
        <f t="shared" ca="1" si="0"/>
        <v>7120</v>
      </c>
      <c r="F30" s="8">
        <f>SUMIF(Оплата!$A$2:$A$50,Отгрузка!A30,Оплата!$B$2:$B$50)-SUMIF($A$1:A30,A30,$C$1:C30)</f>
        <v>6568530</v>
      </c>
    </row>
    <row r="31" spans="1:6" x14ac:dyDescent="0.25">
      <c r="A31" s="1" t="s">
        <v>19</v>
      </c>
      <c r="B31" s="1" t="s">
        <v>5</v>
      </c>
      <c r="C31" s="5">
        <v>705600</v>
      </c>
      <c r="D31" t="s">
        <v>32</v>
      </c>
      <c r="E31">
        <f t="shared" ca="1" si="0"/>
        <v>7280</v>
      </c>
      <c r="F31" s="8">
        <f>SUMIF(Оплата!$A$2:$A$50,Отгрузка!A31,Оплата!$B$2:$B$50)-SUMIF($A$1:A31,A31,$C$1:C31)</f>
        <v>-705600</v>
      </c>
    </row>
    <row r="32" spans="1:6" x14ac:dyDescent="0.25">
      <c r="A32" s="1" t="s">
        <v>19</v>
      </c>
      <c r="B32" s="1" t="s">
        <v>5</v>
      </c>
      <c r="C32" s="5">
        <v>154200</v>
      </c>
      <c r="D32" t="s">
        <v>30</v>
      </c>
      <c r="E32">
        <f t="shared" ca="1" si="0"/>
        <v>7382</v>
      </c>
      <c r="F32" s="8">
        <f>SUMIF(Оплата!$A$2:$A$50,Отгрузка!A32,Оплата!$B$2:$B$50)-SUMIF($A$1:A32,A32,$C$1:C32)</f>
        <v>-859800</v>
      </c>
    </row>
    <row r="33" spans="1:6" x14ac:dyDescent="0.25">
      <c r="A33" s="1" t="s">
        <v>19</v>
      </c>
      <c r="B33" s="1" t="s">
        <v>6</v>
      </c>
      <c r="C33" s="5">
        <v>3619200</v>
      </c>
      <c r="D33" t="s">
        <v>30</v>
      </c>
      <c r="E33">
        <f t="shared" ca="1" si="0"/>
        <v>6458</v>
      </c>
      <c r="F33" s="8">
        <f>SUMIF(Оплата!$A$2:$A$50,Отгрузка!A33,Оплата!$B$2:$B$50)-SUMIF($A$1:A33,A33,$C$1:C33)</f>
        <v>-4479000</v>
      </c>
    </row>
    <row r="34" spans="1:6" x14ac:dyDescent="0.25">
      <c r="A34" s="1" t="s">
        <v>20</v>
      </c>
      <c r="B34" s="1" t="s">
        <v>7</v>
      </c>
      <c r="C34" s="5">
        <v>1914500</v>
      </c>
      <c r="D34" t="s">
        <v>31</v>
      </c>
      <c r="E34">
        <f t="shared" ca="1" si="0"/>
        <v>6592</v>
      </c>
      <c r="F34" s="8">
        <f>SUMIF(Оплата!$A$2:$A$50,Отгрузка!A34,Оплата!$B$2:$B$50)-SUMIF($A$1:A34,A34,$C$1:C34)</f>
        <v>16839500</v>
      </c>
    </row>
    <row r="35" spans="1:6" x14ac:dyDescent="0.25">
      <c r="A35" s="1" t="s">
        <v>20</v>
      </c>
      <c r="B35" s="1" t="s">
        <v>2</v>
      </c>
      <c r="C35" s="5">
        <v>710500</v>
      </c>
      <c r="D35" t="s">
        <v>32</v>
      </c>
      <c r="E35">
        <f t="shared" ca="1" si="0"/>
        <v>7403</v>
      </c>
      <c r="F35" s="8">
        <f>SUMIF(Оплата!$A$2:$A$50,Отгрузка!A35,Оплата!$B$2:$B$50)-SUMIF($A$1:A35,A35,$C$1:C35)</f>
        <v>16129000</v>
      </c>
    </row>
    <row r="36" spans="1:6" x14ac:dyDescent="0.25">
      <c r="A36" s="1" t="s">
        <v>20</v>
      </c>
      <c r="B36" s="1" t="s">
        <v>7</v>
      </c>
      <c r="C36" s="5">
        <v>735000</v>
      </c>
      <c r="D36" t="s">
        <v>32</v>
      </c>
      <c r="E36">
        <f t="shared" ca="1" si="0"/>
        <v>6457</v>
      </c>
      <c r="F36" s="8">
        <f>SUMIF(Оплата!$A$2:$A$50,Отгрузка!A36,Оплата!$B$2:$B$50)-SUMIF($A$1:A36,A36,$C$1:C36)</f>
        <v>15394000</v>
      </c>
    </row>
    <row r="37" spans="1:6" x14ac:dyDescent="0.25">
      <c r="A37" s="1" t="s">
        <v>20</v>
      </c>
      <c r="B37" s="1" t="s">
        <v>7</v>
      </c>
      <c r="C37" s="5">
        <v>740000</v>
      </c>
      <c r="D37" t="s">
        <v>30</v>
      </c>
      <c r="E37">
        <f t="shared" ca="1" si="0"/>
        <v>7517</v>
      </c>
      <c r="F37" s="8">
        <f>SUMIF(Оплата!$A$2:$A$50,Отгрузка!A37,Оплата!$B$2:$B$50)-SUMIF($A$1:A37,A37,$C$1:C37)</f>
        <v>14654000</v>
      </c>
    </row>
    <row r="38" spans="1:6" x14ac:dyDescent="0.25">
      <c r="A38" s="1" t="s">
        <v>20</v>
      </c>
      <c r="B38" s="1" t="s">
        <v>2</v>
      </c>
      <c r="C38" s="5">
        <v>3226400</v>
      </c>
      <c r="D38" t="s">
        <v>30</v>
      </c>
      <c r="E38">
        <f t="shared" ca="1" si="0"/>
        <v>6855</v>
      </c>
      <c r="F38" s="8">
        <f>SUMIF(Оплата!$A$2:$A$50,Отгрузка!A38,Оплата!$B$2:$B$50)-SUMIF($A$1:A38,A38,$C$1:C38)</f>
        <v>11427600</v>
      </c>
    </row>
    <row r="39" spans="1:6" x14ac:dyDescent="0.25">
      <c r="A39" s="1" t="s">
        <v>20</v>
      </c>
      <c r="B39" s="1" t="s">
        <v>2</v>
      </c>
      <c r="C39" s="5">
        <v>2553000</v>
      </c>
      <c r="D39" t="s">
        <v>31</v>
      </c>
      <c r="E39">
        <f t="shared" ca="1" si="0"/>
        <v>7207</v>
      </c>
      <c r="F39" s="8">
        <f>SUMIF(Оплата!$A$2:$A$50,Отгрузка!A39,Оплата!$B$2:$B$50)-SUMIF($A$1:A39,A39,$C$1:C39)</f>
        <v>8874600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D18" sqref="D18"/>
    </sheetView>
  </sheetViews>
  <sheetFormatPr defaultRowHeight="15" x14ac:dyDescent="0.25"/>
  <sheetData>
    <row r="1" spans="1:2" ht="22.5" x14ac:dyDescent="0.25">
      <c r="A1" s="3" t="s">
        <v>8</v>
      </c>
      <c r="B1" t="s">
        <v>21</v>
      </c>
    </row>
    <row r="2" spans="1:2" x14ac:dyDescent="0.25">
      <c r="A2" s="1" t="s">
        <v>11</v>
      </c>
      <c r="B2">
        <v>1000000</v>
      </c>
    </row>
    <row r="3" spans="1:2" x14ac:dyDescent="0.25">
      <c r="A3" s="1" t="s">
        <v>12</v>
      </c>
      <c r="B3">
        <v>3790500</v>
      </c>
    </row>
    <row r="4" spans="1:2" x14ac:dyDescent="0.25">
      <c r="A4" s="1" t="s">
        <v>13</v>
      </c>
      <c r="B4">
        <v>1813040</v>
      </c>
    </row>
    <row r="5" spans="1:2" x14ac:dyDescent="0.25">
      <c r="A5" s="1" t="s">
        <v>15</v>
      </c>
      <c r="B5">
        <v>3602000</v>
      </c>
    </row>
    <row r="6" spans="1:2" x14ac:dyDescent="0.25">
      <c r="A6" s="1" t="s">
        <v>22</v>
      </c>
      <c r="B6">
        <v>1574720</v>
      </c>
    </row>
    <row r="7" spans="1:2" x14ac:dyDescent="0.25">
      <c r="A7" s="1" t="s">
        <v>23</v>
      </c>
      <c r="B7">
        <v>7204100</v>
      </c>
    </row>
    <row r="8" spans="1:2" x14ac:dyDescent="0.25">
      <c r="A8" s="1" t="s">
        <v>18</v>
      </c>
      <c r="B8">
        <v>7612530</v>
      </c>
    </row>
    <row r="9" spans="1:2" x14ac:dyDescent="0.25">
      <c r="A9" s="1" t="s">
        <v>24</v>
      </c>
      <c r="B9">
        <v>1039040</v>
      </c>
    </row>
    <row r="10" spans="1:2" x14ac:dyDescent="0.25">
      <c r="A10" s="1" t="s">
        <v>25</v>
      </c>
      <c r="B10">
        <v>817200</v>
      </c>
    </row>
    <row r="11" spans="1:2" x14ac:dyDescent="0.25">
      <c r="A11" s="1" t="s">
        <v>25</v>
      </c>
      <c r="B11">
        <v>3369600</v>
      </c>
    </row>
    <row r="12" spans="1:2" x14ac:dyDescent="0.25">
      <c r="A12" s="1" t="s">
        <v>26</v>
      </c>
      <c r="B12">
        <v>0</v>
      </c>
    </row>
    <row r="13" spans="1:2" x14ac:dyDescent="0.25">
      <c r="A13" s="1" t="s">
        <v>20</v>
      </c>
      <c r="B13">
        <v>18754000</v>
      </c>
    </row>
    <row r="14" spans="1:2" x14ac:dyDescent="0.25">
      <c r="A14" s="1" t="s">
        <v>27</v>
      </c>
      <c r="B14">
        <v>3640600</v>
      </c>
    </row>
    <row r="15" spans="1:2" x14ac:dyDescent="0.25">
      <c r="A15" s="1" t="s">
        <v>28</v>
      </c>
      <c r="B15">
        <v>581832.64</v>
      </c>
    </row>
  </sheetData>
  <conditionalFormatting sqref="A1:A1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Отгрузка</vt:lpstr>
      <vt:lpstr>Оплата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2017-04-05T10:32:46Z</dcterms:modified>
</cp:coreProperties>
</file>