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440" windowHeight="8910"/>
  </bookViews>
  <sheets>
    <sheet name="Лист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3" i="3"/>
  <c r="L3" i="3" l="1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3" i="3"/>
  <c r="I3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4" i="3"/>
  <c r="K4" i="3"/>
  <c r="K10" i="3"/>
  <c r="K11" i="3"/>
  <c r="K12" i="3"/>
  <c r="K14" i="3"/>
  <c r="K15" i="3"/>
  <c r="K16" i="3"/>
  <c r="K17" i="3"/>
  <c r="K18" i="3"/>
  <c r="K19" i="3"/>
  <c r="K20" i="3"/>
  <c r="K21" i="3"/>
  <c r="K22" i="3"/>
  <c r="K23" i="3"/>
  <c r="K24" i="3"/>
  <c r="K25" i="3"/>
  <c r="J3" i="3"/>
  <c r="F26" i="3"/>
  <c r="G4" i="3"/>
  <c r="G5" i="3"/>
  <c r="K5" i="3" s="1"/>
  <c r="G6" i="3"/>
  <c r="K6" i="3" s="1"/>
  <c r="G7" i="3"/>
  <c r="K7" i="3" s="1"/>
  <c r="G8" i="3"/>
  <c r="K8" i="3" s="1"/>
  <c r="G9" i="3"/>
  <c r="K9" i="3" s="1"/>
  <c r="G10" i="3"/>
  <c r="G11" i="3"/>
  <c r="G12" i="3"/>
  <c r="G13" i="3"/>
  <c r="K13" i="3" s="1"/>
  <c r="G14" i="3"/>
  <c r="G15" i="3"/>
  <c r="G16" i="3"/>
  <c r="G17" i="3"/>
  <c r="G18" i="3"/>
  <c r="G19" i="3"/>
  <c r="G20" i="3"/>
  <c r="G21" i="3"/>
  <c r="G22" i="3"/>
  <c r="G23" i="3"/>
  <c r="G24" i="3"/>
  <c r="G25" i="3"/>
  <c r="G3" i="3"/>
  <c r="G26" i="3" s="1"/>
  <c r="R6" i="3"/>
  <c r="R7" i="3"/>
  <c r="R8" i="3"/>
  <c r="R9" i="3"/>
  <c r="R10" i="3"/>
  <c r="R11" i="3"/>
  <c r="K3" i="3" l="1"/>
  <c r="H26" i="3"/>
  <c r="I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26" i="3" s="1"/>
  <c r="J4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K26" i="3" l="1"/>
</calcChain>
</file>

<file path=xl/sharedStrings.xml><?xml version="1.0" encoding="utf-8"?>
<sst xmlns="http://schemas.openxmlformats.org/spreadsheetml/2006/main" count="16" uniqueCount="13">
  <si>
    <t>дата</t>
  </si>
  <si>
    <t>день</t>
  </si>
  <si>
    <t>выезд</t>
  </si>
  <si>
    <t>заезд</t>
  </si>
  <si>
    <t>отработано</t>
  </si>
  <si>
    <t>переработано</t>
  </si>
  <si>
    <t>перерыв</t>
  </si>
  <si>
    <t>Итог</t>
  </si>
  <si>
    <t>выходные</t>
  </si>
  <si>
    <t>вечерние</t>
  </si>
  <si>
    <t>ночные</t>
  </si>
  <si>
    <t>днем</t>
  </si>
  <si>
    <t>в т. 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</si>
</sst>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"/>
    <numFmt numFmtId="165" formatCode="d/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double">
        <color theme="8"/>
      </top>
      <bottom style="thin">
        <color theme="8" tint="0.39997558519241921"/>
      </bottom>
      <diagonal/>
    </border>
    <border>
      <left/>
      <right/>
      <top style="double">
        <color theme="8"/>
      </top>
      <bottom style="thin">
        <color theme="8" tint="0.39997558519241921"/>
      </bottom>
      <diagonal/>
    </border>
    <border>
      <left/>
      <right/>
      <top style="medium">
        <color indexed="64"/>
      </top>
      <bottom style="thin">
        <color theme="8" tint="0.39997558519241921"/>
      </bottom>
      <diagonal/>
    </border>
    <border>
      <left style="thin">
        <color indexed="64"/>
      </left>
      <right style="medium">
        <color indexed="64"/>
      </right>
      <top style="double">
        <color theme="8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double">
        <color theme="8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0" fontId="0" fillId="0" borderId="0" xfId="0" applyNumberFormat="1"/>
    <xf numFmtId="0" fontId="0" fillId="2" borderId="6" xfId="0" applyFont="1" applyFill="1" applyBorder="1"/>
    <xf numFmtId="20" fontId="0" fillId="2" borderId="7" xfId="0" applyNumberFormat="1" applyFont="1" applyFill="1" applyBorder="1"/>
    <xf numFmtId="165" fontId="0" fillId="0" borderId="2" xfId="0" applyNumberFormat="1" applyFont="1" applyBorder="1"/>
    <xf numFmtId="20" fontId="0" fillId="0" borderId="3" xfId="0" applyNumberFormat="1" applyFont="1" applyBorder="1"/>
    <xf numFmtId="164" fontId="0" fillId="0" borderId="4" xfId="0" applyNumberFormat="1" applyFont="1" applyBorder="1"/>
    <xf numFmtId="20" fontId="0" fillId="0" borderId="7" xfId="0" applyNumberFormat="1" applyFont="1" applyBorder="1"/>
    <xf numFmtId="165" fontId="0" fillId="2" borderId="2" xfId="0" applyNumberFormat="1" applyFont="1" applyFill="1" applyBorder="1"/>
    <xf numFmtId="20" fontId="0" fillId="2" borderId="1" xfId="0" applyNumberFormat="1" applyFont="1" applyFill="1" applyBorder="1"/>
    <xf numFmtId="20" fontId="0" fillId="2" borderId="3" xfId="0" applyNumberFormat="1" applyFont="1" applyFill="1" applyBorder="1"/>
    <xf numFmtId="20" fontId="0" fillId="0" borderId="1" xfId="0" applyNumberFormat="1" applyFont="1" applyBorder="1"/>
    <xf numFmtId="20" fontId="0" fillId="0" borderId="5" xfId="0" applyNumberFormat="1" applyFont="1" applyBorder="1"/>
    <xf numFmtId="0" fontId="1" fillId="0" borderId="8" xfId="0" applyFont="1" applyBorder="1"/>
    <xf numFmtId="0" fontId="1" fillId="0" borderId="9" xfId="0" applyFont="1" applyBorder="1"/>
    <xf numFmtId="20" fontId="1" fillId="0" borderId="10" xfId="0" applyNumberFormat="1" applyFont="1" applyBorder="1"/>
    <xf numFmtId="164" fontId="1" fillId="0" borderId="11" xfId="0" applyNumberFormat="1" applyFont="1" applyBorder="1"/>
    <xf numFmtId="0" fontId="1" fillId="0" borderId="12" xfId="0" applyFont="1" applyBorder="1"/>
    <xf numFmtId="20" fontId="0" fillId="2" borderId="13" xfId="0" applyNumberFormat="1" applyFont="1" applyFill="1" applyBorder="1"/>
    <xf numFmtId="20" fontId="0" fillId="0" borderId="13" xfId="0" applyNumberFormat="1" applyFont="1" applyBorder="1"/>
    <xf numFmtId="20" fontId="0" fillId="2" borderId="6" xfId="0" applyNumberFormat="1" applyFont="1" applyFill="1" applyBorder="1"/>
    <xf numFmtId="0" fontId="0" fillId="2" borderId="14" xfId="0" applyFont="1" applyFill="1" applyBorder="1"/>
    <xf numFmtId="164" fontId="1" fillId="0" borderId="9" xfId="0" applyNumberFormat="1" applyFont="1" applyBorder="1"/>
    <xf numFmtId="165" fontId="0" fillId="0" borderId="3" xfId="0" applyNumberFormat="1" applyFont="1" applyBorder="1"/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1">
    <dxf>
      <numFmt numFmtId="166" formatCode="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tabSelected="1" workbookViewId="0">
      <selection activeCell="H3" sqref="H3"/>
    </sheetView>
  </sheetViews>
  <sheetFormatPr defaultRowHeight="15" x14ac:dyDescent="0.25"/>
  <cols>
    <col min="3" max="3" width="13.42578125" bestFit="1" customWidth="1"/>
    <col min="4" max="4" width="6.5703125" bestFit="1" customWidth="1"/>
    <col min="5" max="5" width="6" bestFit="1" customWidth="1"/>
    <col min="7" max="7" width="11.5703125" bestFit="1" customWidth="1"/>
    <col min="8" max="8" width="8.28515625" customWidth="1"/>
    <col min="9" max="9" width="9.85546875" bestFit="1" customWidth="1"/>
    <col min="10" max="10" width="8" bestFit="1" customWidth="1"/>
    <col min="11" max="11" width="14.28515625" bestFit="1" customWidth="1"/>
    <col min="12" max="12" width="10.42578125" bestFit="1" customWidth="1"/>
  </cols>
  <sheetData>
    <row r="1" spans="2:18" x14ac:dyDescent="0.25">
      <c r="H1" s="24" t="s">
        <v>12</v>
      </c>
      <c r="I1" s="24"/>
      <c r="J1" s="24"/>
      <c r="N1" t="s">
        <v>1</v>
      </c>
      <c r="O1" s="1">
        <v>0.375</v>
      </c>
      <c r="P1" s="1">
        <v>0.75</v>
      </c>
      <c r="Q1" s="1"/>
    </row>
    <row r="2" spans="2:18" ht="15.75" thickBot="1" x14ac:dyDescent="0.3">
      <c r="B2" s="2" t="s">
        <v>0</v>
      </c>
      <c r="C2" s="2" t="s">
        <v>1</v>
      </c>
      <c r="D2" s="20" t="s">
        <v>2</v>
      </c>
      <c r="E2" s="20" t="s">
        <v>3</v>
      </c>
      <c r="F2" s="2" t="s">
        <v>6</v>
      </c>
      <c r="G2" s="2" t="s">
        <v>4</v>
      </c>
      <c r="H2" s="2" t="s">
        <v>11</v>
      </c>
      <c r="I2" s="2" t="s">
        <v>9</v>
      </c>
      <c r="J2" s="2" t="s">
        <v>10</v>
      </c>
      <c r="K2" s="2" t="s">
        <v>5</v>
      </c>
      <c r="L2" s="3" t="s">
        <v>8</v>
      </c>
      <c r="N2" t="s">
        <v>9</v>
      </c>
      <c r="O2" s="1">
        <v>0.75</v>
      </c>
      <c r="P2" s="1">
        <v>0.91666666666666663</v>
      </c>
      <c r="Q2" s="1"/>
    </row>
    <row r="3" spans="2:18" ht="15.75" thickBot="1" x14ac:dyDescent="0.3">
      <c r="B3" s="4">
        <v>42826</v>
      </c>
      <c r="C3" s="23" t="str">
        <f>TEXT(B3,"ДДДД")</f>
        <v>суббота</v>
      </c>
      <c r="D3" s="5">
        <v>0.4375</v>
      </c>
      <c r="E3" s="5">
        <v>1.0069444444444444</v>
      </c>
      <c r="F3" s="5">
        <v>4.1666666666666664E-2</v>
      </c>
      <c r="G3" s="5">
        <f>IF(E3="","",E3-D3-F3)</f>
        <v>0.52777777777777779</v>
      </c>
      <c r="H3" s="19">
        <f>IF(E3="","",MIN(E3,IF(WEEKDAY(B3,2)=5,$P$1-"1:00",$P$1))-MAX(D3,$O$1)-F3)</f>
        <v>0.27083333333333331</v>
      </c>
      <c r="I3" s="19">
        <f>IF(E3&gt;=IF(WEEKDAY(B3,2)=5,$O$2-"1:00",$O$2),MIN(E3,$P$2)-MAX(D3,IF(WEEKDAY(B3,2)=5,$O$2-"1:00",$O$2)),"0:00")</f>
        <v>0.16666666666666663</v>
      </c>
      <c r="J3" s="19">
        <f>MAX($P$3-D3,"0:00")+MAX(EE3-$P$2,"0:00")</f>
        <v>0</v>
      </c>
      <c r="K3" s="6">
        <f>IFERROR(G3-IF(WEEKDAY(B3,2)&gt;4,"7:00","8:00"),"")</f>
        <v>0.2361111111111111</v>
      </c>
      <c r="L3" s="7">
        <f>IF(OR(C3="суббота",C3="воскресенье"),G3,"")</f>
        <v>0.52777777777777779</v>
      </c>
      <c r="N3" s="21" t="s">
        <v>10</v>
      </c>
      <c r="O3" s="1">
        <v>0.91666666666666663</v>
      </c>
      <c r="P3" s="1">
        <v>0.25</v>
      </c>
      <c r="Q3" s="1"/>
      <c r="R3" s="1"/>
    </row>
    <row r="4" spans="2:18" ht="15.75" thickBot="1" x14ac:dyDescent="0.3">
      <c r="B4" s="8">
        <v>42828</v>
      </c>
      <c r="C4" s="23" t="str">
        <f t="shared" ref="C4:C25" si="0">TEXT(B4,"ДДДД")</f>
        <v>понедельник</v>
      </c>
      <c r="D4" s="9">
        <v>0.29166666666666669</v>
      </c>
      <c r="E4" s="9">
        <v>0.81597222222222221</v>
      </c>
      <c r="F4" s="10">
        <v>4.1666666666666664E-2</v>
      </c>
      <c r="G4" s="5">
        <f t="shared" ref="G4:G25" si="1">IF(E4="","",E4-D4-F4)</f>
        <v>0.4826388888888889</v>
      </c>
      <c r="H4" s="19">
        <f t="shared" ref="H4:H25" si="2">IF(E4="","",MIN(E4,IF(WEEKDAY(B4,2)=5,$P$1-"1:00",$P$1))-MAX(D4,$O$1)-F4)</f>
        <v>0.33333333333333331</v>
      </c>
      <c r="I4" s="19">
        <f>IF(E4&gt;=IF(WEEKDAY(B4,2)=5,$O$2-"1:00",$O$2),MIN(E4,$P$2)-MAX(D4,IF(WEEKDAY(B4,2)=5,$O$2-"1:00",$O$2)),"0:00")</f>
        <v>6.597222222222221E-2</v>
      </c>
      <c r="J4" s="18">
        <f t="shared" ref="J4:J25" si="3">IF(D4&lt;$P$3,$P$3-D4,"0:00")+IF(E4&gt;$P$2,E4-$P$2,"0:00")</f>
        <v>0</v>
      </c>
      <c r="K4" s="6">
        <f t="shared" ref="K4:K25" si="4">IFERROR(G4-IF(WEEKDAY(B4,2)&gt;4,"7:00","8:00"),"")</f>
        <v>0.14930555555555558</v>
      </c>
      <c r="L4" s="3" t="str">
        <f t="shared" ref="L4:L25" si="5">IF(OR(C4="суббота",C4="воскресенье"),"выходные","")</f>
        <v/>
      </c>
      <c r="R4" s="1"/>
    </row>
    <row r="5" spans="2:18" ht="15.75" thickBot="1" x14ac:dyDescent="0.3">
      <c r="B5" s="4">
        <v>42829</v>
      </c>
      <c r="C5" s="23" t="str">
        <f t="shared" si="0"/>
        <v>вторник</v>
      </c>
      <c r="D5" s="11">
        <v>0.29166666666666669</v>
      </c>
      <c r="E5" s="11">
        <v>0.81944444444444453</v>
      </c>
      <c r="F5" s="5">
        <v>4.1666666666666664E-2</v>
      </c>
      <c r="G5" s="5">
        <f t="shared" si="1"/>
        <v>0.48611111111111122</v>
      </c>
      <c r="H5" s="19">
        <f t="shared" si="2"/>
        <v>0.33333333333333331</v>
      </c>
      <c r="I5" s="19">
        <f t="shared" ref="I5:I25" si="6">IF(E5&gt;=IF(WEEKDAY(B5,2)=5,$O$2-"1:00",$O$2),MIN(E5,$P$2)-MAX(D5,IF(WEEKDAY(B5,2)=5,$O$2-"1:00",$O$2)),"0:00")</f>
        <v>6.9444444444444531E-2</v>
      </c>
      <c r="J5" s="19">
        <f t="shared" si="3"/>
        <v>0</v>
      </c>
      <c r="K5" s="6">
        <f t="shared" si="4"/>
        <v>0.1527777777777779</v>
      </c>
      <c r="L5" s="7" t="str">
        <f t="shared" si="5"/>
        <v/>
      </c>
      <c r="R5" s="1"/>
    </row>
    <row r="6" spans="2:18" ht="15.75" thickBot="1" x14ac:dyDescent="0.3">
      <c r="B6" s="8">
        <v>42830</v>
      </c>
      <c r="C6" s="23" t="str">
        <f t="shared" si="0"/>
        <v>среда</v>
      </c>
      <c r="D6" s="9">
        <v>0.29166666666666669</v>
      </c>
      <c r="E6" s="9">
        <v>0.82291666666666663</v>
      </c>
      <c r="F6" s="10">
        <v>4.1666666666666664E-2</v>
      </c>
      <c r="G6" s="5">
        <f t="shared" si="1"/>
        <v>0.48958333333333331</v>
      </c>
      <c r="H6" s="19">
        <f t="shared" si="2"/>
        <v>0.33333333333333331</v>
      </c>
      <c r="I6" s="19">
        <f t="shared" si="6"/>
        <v>7.291666666666663E-2</v>
      </c>
      <c r="J6" s="18">
        <f t="shared" si="3"/>
        <v>0</v>
      </c>
      <c r="K6" s="6">
        <f t="shared" si="4"/>
        <v>0.15625</v>
      </c>
      <c r="L6" s="3" t="str">
        <f t="shared" si="5"/>
        <v/>
      </c>
      <c r="R6" s="1">
        <f t="shared" ref="R6:R11" si="7">IF(E6="","",MIN(E6,$P$1)-MAX(D6,$O$1)-F6)</f>
        <v>0.33333333333333331</v>
      </c>
    </row>
    <row r="7" spans="2:18" ht="15.75" thickBot="1" x14ac:dyDescent="0.3">
      <c r="B7" s="4">
        <v>42831</v>
      </c>
      <c r="C7" s="23" t="str">
        <f t="shared" si="0"/>
        <v>четверг</v>
      </c>
      <c r="D7" s="11">
        <v>0.29166666666666669</v>
      </c>
      <c r="E7" s="11">
        <v>0.8125</v>
      </c>
      <c r="F7" s="5">
        <v>4.1666666666666664E-2</v>
      </c>
      <c r="G7" s="5">
        <f t="shared" si="1"/>
        <v>0.47916666666666657</v>
      </c>
      <c r="H7" s="19">
        <f t="shared" si="2"/>
        <v>0.33333333333333331</v>
      </c>
      <c r="I7" s="19">
        <f t="shared" si="6"/>
        <v>6.25E-2</v>
      </c>
      <c r="J7" s="19">
        <f t="shared" si="3"/>
        <v>0</v>
      </c>
      <c r="K7" s="6">
        <f t="shared" si="4"/>
        <v>0.14583333333333326</v>
      </c>
      <c r="L7" s="7" t="str">
        <f t="shared" si="5"/>
        <v/>
      </c>
      <c r="R7" s="1">
        <f t="shared" si="7"/>
        <v>0.33333333333333331</v>
      </c>
    </row>
    <row r="8" spans="2:18" ht="15.75" thickBot="1" x14ac:dyDescent="0.3">
      <c r="B8" s="8">
        <v>42832</v>
      </c>
      <c r="C8" s="23" t="str">
        <f t="shared" si="0"/>
        <v>пятница</v>
      </c>
      <c r="D8" s="9">
        <v>0.29166666666666669</v>
      </c>
      <c r="E8" s="9">
        <v>0.79166666666666663</v>
      </c>
      <c r="F8" s="10">
        <v>4.1666666666666664E-2</v>
      </c>
      <c r="G8" s="5">
        <f t="shared" si="1"/>
        <v>0.45833333333333326</v>
      </c>
      <c r="H8" s="19">
        <f t="shared" si="2"/>
        <v>0.29166666666666669</v>
      </c>
      <c r="I8" s="19">
        <f t="shared" si="6"/>
        <v>8.3333333333333259E-2</v>
      </c>
      <c r="J8" s="18">
        <f t="shared" si="3"/>
        <v>0</v>
      </c>
      <c r="K8" s="6">
        <f t="shared" si="4"/>
        <v>0.16666666666666657</v>
      </c>
      <c r="L8" s="3" t="str">
        <f t="shared" si="5"/>
        <v/>
      </c>
      <c r="R8" s="1">
        <f t="shared" si="7"/>
        <v>0.33333333333333331</v>
      </c>
    </row>
    <row r="9" spans="2:18" ht="15.75" thickBot="1" x14ac:dyDescent="0.3">
      <c r="B9" s="4">
        <v>42835</v>
      </c>
      <c r="C9" s="23" t="str">
        <f t="shared" si="0"/>
        <v>понедельник</v>
      </c>
      <c r="D9" s="11">
        <v>0.29166666666666669</v>
      </c>
      <c r="E9" s="11">
        <v>0.8125</v>
      </c>
      <c r="F9" s="5">
        <v>4.1666666666666664E-2</v>
      </c>
      <c r="G9" s="5">
        <f t="shared" si="1"/>
        <v>0.47916666666666657</v>
      </c>
      <c r="H9" s="19">
        <f t="shared" si="2"/>
        <v>0.33333333333333331</v>
      </c>
      <c r="I9" s="19">
        <f t="shared" si="6"/>
        <v>6.25E-2</v>
      </c>
      <c r="J9" s="19">
        <f t="shared" si="3"/>
        <v>0</v>
      </c>
      <c r="K9" s="6">
        <f t="shared" si="4"/>
        <v>0.14583333333333326</v>
      </c>
      <c r="L9" s="7" t="str">
        <f t="shared" si="5"/>
        <v/>
      </c>
      <c r="R9" s="1">
        <f t="shared" si="7"/>
        <v>0.33333333333333331</v>
      </c>
    </row>
    <row r="10" spans="2:18" ht="15.75" thickBot="1" x14ac:dyDescent="0.3">
      <c r="B10" s="8">
        <v>42836</v>
      </c>
      <c r="C10" s="23" t="str">
        <f t="shared" si="0"/>
        <v>вторник</v>
      </c>
      <c r="D10" s="9">
        <v>0.29166666666666669</v>
      </c>
      <c r="E10" s="9"/>
      <c r="F10" s="10">
        <v>4.1666666666666664E-2</v>
      </c>
      <c r="G10" s="5" t="str">
        <f t="shared" si="1"/>
        <v/>
      </c>
      <c r="H10" s="19" t="str">
        <f t="shared" si="2"/>
        <v/>
      </c>
      <c r="I10" s="19" t="str">
        <f t="shared" si="6"/>
        <v>0:00</v>
      </c>
      <c r="J10" s="18">
        <f t="shared" si="3"/>
        <v>0</v>
      </c>
      <c r="K10" s="6" t="str">
        <f t="shared" si="4"/>
        <v/>
      </c>
      <c r="L10" s="3" t="str">
        <f t="shared" si="5"/>
        <v/>
      </c>
      <c r="R10" s="1" t="str">
        <f t="shared" si="7"/>
        <v/>
      </c>
    </row>
    <row r="11" spans="2:18" ht="15.75" thickBot="1" x14ac:dyDescent="0.3">
      <c r="B11" s="4">
        <v>42837</v>
      </c>
      <c r="C11" s="23" t="str">
        <f t="shared" si="0"/>
        <v>среда</v>
      </c>
      <c r="D11" s="11">
        <v>0.29166666666666669</v>
      </c>
      <c r="E11" s="11"/>
      <c r="F11" s="5">
        <v>4.1666666666666664E-2</v>
      </c>
      <c r="G11" s="5" t="str">
        <f t="shared" si="1"/>
        <v/>
      </c>
      <c r="H11" s="19" t="str">
        <f t="shared" si="2"/>
        <v/>
      </c>
      <c r="I11" s="19" t="str">
        <f t="shared" si="6"/>
        <v>0:00</v>
      </c>
      <c r="J11" s="19">
        <f t="shared" si="3"/>
        <v>0</v>
      </c>
      <c r="K11" s="6" t="str">
        <f t="shared" si="4"/>
        <v/>
      </c>
      <c r="L11" s="7" t="str">
        <f t="shared" si="5"/>
        <v/>
      </c>
      <c r="R11" s="1" t="str">
        <f t="shared" si="7"/>
        <v/>
      </c>
    </row>
    <row r="12" spans="2:18" ht="15.75" thickBot="1" x14ac:dyDescent="0.3">
      <c r="B12" s="8">
        <v>42838</v>
      </c>
      <c r="C12" s="23" t="str">
        <f t="shared" si="0"/>
        <v>четверг</v>
      </c>
      <c r="D12" s="9">
        <v>0.29166666666666669</v>
      </c>
      <c r="E12" s="9"/>
      <c r="F12" s="10">
        <v>4.1666666666666664E-2</v>
      </c>
      <c r="G12" s="5" t="str">
        <f t="shared" si="1"/>
        <v/>
      </c>
      <c r="H12" s="19" t="str">
        <f t="shared" si="2"/>
        <v/>
      </c>
      <c r="I12" s="19" t="str">
        <f t="shared" si="6"/>
        <v>0:00</v>
      </c>
      <c r="J12" s="18">
        <f t="shared" si="3"/>
        <v>0</v>
      </c>
      <c r="K12" s="6" t="str">
        <f t="shared" si="4"/>
        <v/>
      </c>
      <c r="L12" s="3" t="str">
        <f t="shared" si="5"/>
        <v/>
      </c>
    </row>
    <row r="13" spans="2:18" ht="15.75" thickBot="1" x14ac:dyDescent="0.3">
      <c r="B13" s="4">
        <v>42839</v>
      </c>
      <c r="C13" s="23" t="str">
        <f t="shared" si="0"/>
        <v>пятница</v>
      </c>
      <c r="D13" s="11">
        <v>0.29166666666666669</v>
      </c>
      <c r="E13" s="11">
        <v>0.70833333333333337</v>
      </c>
      <c r="F13" s="5">
        <v>4.1666666666666664E-2</v>
      </c>
      <c r="G13" s="5">
        <f t="shared" si="1"/>
        <v>0.375</v>
      </c>
      <c r="H13" s="19">
        <f t="shared" si="2"/>
        <v>0.29166666666666669</v>
      </c>
      <c r="I13" s="19">
        <f t="shared" si="6"/>
        <v>0</v>
      </c>
      <c r="J13" s="19">
        <f t="shared" si="3"/>
        <v>0</v>
      </c>
      <c r="K13" s="6">
        <f t="shared" si="4"/>
        <v>8.3333333333333315E-2</v>
      </c>
      <c r="L13" s="7" t="str">
        <f t="shared" si="5"/>
        <v/>
      </c>
    </row>
    <row r="14" spans="2:18" ht="15.75" thickBot="1" x14ac:dyDescent="0.3">
      <c r="B14" s="8">
        <v>42842</v>
      </c>
      <c r="C14" s="23" t="str">
        <f t="shared" si="0"/>
        <v>понедельник</v>
      </c>
      <c r="D14" s="9">
        <v>0.29166666666666669</v>
      </c>
      <c r="E14" s="9"/>
      <c r="F14" s="10">
        <v>4.1666666666666664E-2</v>
      </c>
      <c r="G14" s="5" t="str">
        <f t="shared" si="1"/>
        <v/>
      </c>
      <c r="H14" s="19" t="str">
        <f t="shared" si="2"/>
        <v/>
      </c>
      <c r="I14" s="19" t="str">
        <f t="shared" si="6"/>
        <v>0:00</v>
      </c>
      <c r="J14" s="18">
        <f t="shared" si="3"/>
        <v>0</v>
      </c>
      <c r="K14" s="6" t="str">
        <f t="shared" si="4"/>
        <v/>
      </c>
      <c r="L14" s="3" t="str">
        <f t="shared" si="5"/>
        <v/>
      </c>
    </row>
    <row r="15" spans="2:18" ht="15.75" thickBot="1" x14ac:dyDescent="0.3">
      <c r="B15" s="4">
        <v>42843</v>
      </c>
      <c r="C15" s="23" t="str">
        <f t="shared" si="0"/>
        <v>вторник</v>
      </c>
      <c r="D15" s="11">
        <v>0.29166666666666669</v>
      </c>
      <c r="E15" s="11"/>
      <c r="F15" s="5">
        <v>4.1666666666666664E-2</v>
      </c>
      <c r="G15" s="5" t="str">
        <f t="shared" si="1"/>
        <v/>
      </c>
      <c r="H15" s="19" t="str">
        <f t="shared" si="2"/>
        <v/>
      </c>
      <c r="I15" s="19" t="str">
        <f t="shared" si="6"/>
        <v>0:00</v>
      </c>
      <c r="J15" s="19">
        <f t="shared" si="3"/>
        <v>0</v>
      </c>
      <c r="K15" s="6" t="str">
        <f t="shared" si="4"/>
        <v/>
      </c>
      <c r="L15" s="7" t="str">
        <f t="shared" si="5"/>
        <v/>
      </c>
    </row>
    <row r="16" spans="2:18" ht="15.75" thickBot="1" x14ac:dyDescent="0.3">
      <c r="B16" s="8">
        <v>42844</v>
      </c>
      <c r="C16" s="23" t="str">
        <f t="shared" si="0"/>
        <v>среда</v>
      </c>
      <c r="D16" s="9">
        <v>0.29166666666666669</v>
      </c>
      <c r="E16" s="9"/>
      <c r="F16" s="10">
        <v>4.1666666666666664E-2</v>
      </c>
      <c r="G16" s="5" t="str">
        <f t="shared" si="1"/>
        <v/>
      </c>
      <c r="H16" s="19" t="str">
        <f t="shared" si="2"/>
        <v/>
      </c>
      <c r="I16" s="19" t="str">
        <f t="shared" si="6"/>
        <v>0:00</v>
      </c>
      <c r="J16" s="18">
        <f t="shared" si="3"/>
        <v>0</v>
      </c>
      <c r="K16" s="6" t="str">
        <f t="shared" si="4"/>
        <v/>
      </c>
      <c r="L16" s="3" t="str">
        <f t="shared" si="5"/>
        <v/>
      </c>
    </row>
    <row r="17" spans="2:12" ht="15.75" thickBot="1" x14ac:dyDescent="0.3">
      <c r="B17" s="4">
        <v>42845</v>
      </c>
      <c r="C17" s="23" t="str">
        <f t="shared" si="0"/>
        <v>четверг</v>
      </c>
      <c r="D17" s="11">
        <v>0.29166666666666669</v>
      </c>
      <c r="E17" s="11"/>
      <c r="F17" s="5">
        <v>4.1666666666666664E-2</v>
      </c>
      <c r="G17" s="5" t="str">
        <f t="shared" si="1"/>
        <v/>
      </c>
      <c r="H17" s="19" t="str">
        <f t="shared" si="2"/>
        <v/>
      </c>
      <c r="I17" s="19" t="str">
        <f t="shared" si="6"/>
        <v>0:00</v>
      </c>
      <c r="J17" s="19">
        <f t="shared" si="3"/>
        <v>0</v>
      </c>
      <c r="K17" s="6" t="str">
        <f t="shared" si="4"/>
        <v/>
      </c>
      <c r="L17" s="7" t="str">
        <f t="shared" si="5"/>
        <v/>
      </c>
    </row>
    <row r="18" spans="2:12" ht="15.75" thickBot="1" x14ac:dyDescent="0.3">
      <c r="B18" s="8">
        <v>42846</v>
      </c>
      <c r="C18" s="23" t="str">
        <f t="shared" si="0"/>
        <v>пятница</v>
      </c>
      <c r="D18" s="9">
        <v>0.29166666666666669</v>
      </c>
      <c r="E18" s="9"/>
      <c r="F18" s="10">
        <v>4.1666666666666664E-2</v>
      </c>
      <c r="G18" s="5" t="str">
        <f t="shared" si="1"/>
        <v/>
      </c>
      <c r="H18" s="19" t="str">
        <f t="shared" si="2"/>
        <v/>
      </c>
      <c r="I18" s="19" t="str">
        <f t="shared" si="6"/>
        <v>0:00</v>
      </c>
      <c r="J18" s="18">
        <f t="shared" si="3"/>
        <v>0</v>
      </c>
      <c r="K18" s="6" t="str">
        <f t="shared" si="4"/>
        <v/>
      </c>
      <c r="L18" s="3" t="str">
        <f t="shared" si="5"/>
        <v/>
      </c>
    </row>
    <row r="19" spans="2:12" ht="15.75" thickBot="1" x14ac:dyDescent="0.3">
      <c r="B19" s="4">
        <v>42849</v>
      </c>
      <c r="C19" s="23" t="str">
        <f t="shared" si="0"/>
        <v>понедельник</v>
      </c>
      <c r="D19" s="11">
        <v>0.29166666666666669</v>
      </c>
      <c r="E19" s="11"/>
      <c r="F19" s="5">
        <v>4.1666666666666664E-2</v>
      </c>
      <c r="G19" s="5" t="str">
        <f t="shared" si="1"/>
        <v/>
      </c>
      <c r="H19" s="19" t="str">
        <f t="shared" si="2"/>
        <v/>
      </c>
      <c r="I19" s="19" t="str">
        <f t="shared" si="6"/>
        <v>0:00</v>
      </c>
      <c r="J19" s="19">
        <f t="shared" si="3"/>
        <v>0</v>
      </c>
      <c r="K19" s="6" t="str">
        <f t="shared" si="4"/>
        <v/>
      </c>
      <c r="L19" s="7" t="str">
        <f t="shared" si="5"/>
        <v/>
      </c>
    </row>
    <row r="20" spans="2:12" ht="15.75" thickBot="1" x14ac:dyDescent="0.3">
      <c r="B20" s="8">
        <v>42850</v>
      </c>
      <c r="C20" s="23" t="str">
        <f t="shared" si="0"/>
        <v>вторник</v>
      </c>
      <c r="D20" s="9">
        <v>0.29166666666666669</v>
      </c>
      <c r="E20" s="9"/>
      <c r="F20" s="10">
        <v>4.1666666666666664E-2</v>
      </c>
      <c r="G20" s="5" t="str">
        <f t="shared" si="1"/>
        <v/>
      </c>
      <c r="H20" s="19" t="str">
        <f t="shared" si="2"/>
        <v/>
      </c>
      <c r="I20" s="19" t="str">
        <f t="shared" si="6"/>
        <v>0:00</v>
      </c>
      <c r="J20" s="18">
        <f t="shared" si="3"/>
        <v>0</v>
      </c>
      <c r="K20" s="6" t="str">
        <f t="shared" si="4"/>
        <v/>
      </c>
      <c r="L20" s="3" t="str">
        <f t="shared" si="5"/>
        <v/>
      </c>
    </row>
    <row r="21" spans="2:12" ht="15.75" thickBot="1" x14ac:dyDescent="0.3">
      <c r="B21" s="4">
        <v>42851</v>
      </c>
      <c r="C21" s="23" t="str">
        <f t="shared" si="0"/>
        <v>среда</v>
      </c>
      <c r="D21" s="11">
        <v>0.29166666666666669</v>
      </c>
      <c r="E21" s="11"/>
      <c r="F21" s="5">
        <v>4.1666666666666664E-2</v>
      </c>
      <c r="G21" s="5" t="str">
        <f t="shared" si="1"/>
        <v/>
      </c>
      <c r="H21" s="19" t="str">
        <f t="shared" si="2"/>
        <v/>
      </c>
      <c r="I21" s="19" t="str">
        <f t="shared" si="6"/>
        <v>0:00</v>
      </c>
      <c r="J21" s="19">
        <f t="shared" si="3"/>
        <v>0</v>
      </c>
      <c r="K21" s="6" t="str">
        <f t="shared" si="4"/>
        <v/>
      </c>
      <c r="L21" s="7" t="str">
        <f t="shared" si="5"/>
        <v/>
      </c>
    </row>
    <row r="22" spans="2:12" ht="15.75" thickBot="1" x14ac:dyDescent="0.3">
      <c r="B22" s="8">
        <v>42852</v>
      </c>
      <c r="C22" s="23" t="str">
        <f t="shared" si="0"/>
        <v>четверг</v>
      </c>
      <c r="D22" s="9">
        <v>0.29166666666666669</v>
      </c>
      <c r="E22" s="9"/>
      <c r="F22" s="10">
        <v>4.1666666666666664E-2</v>
      </c>
      <c r="G22" s="5" t="str">
        <f t="shared" si="1"/>
        <v/>
      </c>
      <c r="H22" s="19" t="str">
        <f t="shared" si="2"/>
        <v/>
      </c>
      <c r="I22" s="19" t="str">
        <f t="shared" si="6"/>
        <v>0:00</v>
      </c>
      <c r="J22" s="18">
        <f t="shared" si="3"/>
        <v>0</v>
      </c>
      <c r="K22" s="6" t="str">
        <f t="shared" si="4"/>
        <v/>
      </c>
      <c r="L22" s="3" t="str">
        <f t="shared" si="5"/>
        <v/>
      </c>
    </row>
    <row r="23" spans="2:12" ht="15.75" thickBot="1" x14ac:dyDescent="0.3">
      <c r="B23" s="4">
        <v>42853</v>
      </c>
      <c r="C23" s="23" t="str">
        <f t="shared" si="0"/>
        <v>пятница</v>
      </c>
      <c r="D23" s="11">
        <v>0.29166666666666669</v>
      </c>
      <c r="E23" s="11"/>
      <c r="F23" s="5">
        <v>4.1666666666666664E-2</v>
      </c>
      <c r="G23" s="5" t="str">
        <f t="shared" si="1"/>
        <v/>
      </c>
      <c r="H23" s="19" t="str">
        <f t="shared" si="2"/>
        <v/>
      </c>
      <c r="I23" s="19" t="str">
        <f t="shared" si="6"/>
        <v>0:00</v>
      </c>
      <c r="J23" s="19">
        <f t="shared" si="3"/>
        <v>0</v>
      </c>
      <c r="K23" s="6" t="str">
        <f t="shared" si="4"/>
        <v/>
      </c>
      <c r="L23" s="7" t="str">
        <f t="shared" si="5"/>
        <v/>
      </c>
    </row>
    <row r="24" spans="2:12" ht="15.75" thickBot="1" x14ac:dyDescent="0.3">
      <c r="B24" s="8">
        <v>42856</v>
      </c>
      <c r="C24" s="23" t="str">
        <f t="shared" si="0"/>
        <v>понедельник</v>
      </c>
      <c r="D24" s="9">
        <v>0.29166666666666669</v>
      </c>
      <c r="E24" s="9"/>
      <c r="F24" s="10">
        <v>4.1666666666666664E-2</v>
      </c>
      <c r="G24" s="5" t="str">
        <f t="shared" si="1"/>
        <v/>
      </c>
      <c r="H24" s="19" t="str">
        <f t="shared" si="2"/>
        <v/>
      </c>
      <c r="I24" s="19" t="str">
        <f t="shared" si="6"/>
        <v>0:00</v>
      </c>
      <c r="J24" s="18">
        <f t="shared" si="3"/>
        <v>0</v>
      </c>
      <c r="K24" s="6" t="str">
        <f t="shared" si="4"/>
        <v/>
      </c>
      <c r="L24" s="3" t="str">
        <f t="shared" si="5"/>
        <v/>
      </c>
    </row>
    <row r="25" spans="2:12" ht="15.75" thickBot="1" x14ac:dyDescent="0.3">
      <c r="B25" s="4">
        <v>42857</v>
      </c>
      <c r="C25" s="23" t="str">
        <f t="shared" si="0"/>
        <v>вторник</v>
      </c>
      <c r="D25" s="12">
        <v>0.29166666666666669</v>
      </c>
      <c r="E25" s="12"/>
      <c r="F25" s="5">
        <v>4.1666666666666664E-2</v>
      </c>
      <c r="G25" s="5" t="str">
        <f t="shared" si="1"/>
        <v/>
      </c>
      <c r="H25" s="19" t="str">
        <f t="shared" si="2"/>
        <v/>
      </c>
      <c r="I25" s="19" t="str">
        <f t="shared" si="6"/>
        <v>0:00</v>
      </c>
      <c r="J25" s="19">
        <f t="shared" si="3"/>
        <v>0</v>
      </c>
      <c r="K25" s="6" t="str">
        <f t="shared" si="4"/>
        <v/>
      </c>
      <c r="L25" s="7" t="str">
        <f t="shared" si="5"/>
        <v/>
      </c>
    </row>
    <row r="26" spans="2:12" ht="15.75" thickTop="1" x14ac:dyDescent="0.25">
      <c r="B26" s="13" t="s">
        <v>7</v>
      </c>
      <c r="C26" s="14"/>
      <c r="D26" s="15"/>
      <c r="E26" s="22"/>
      <c r="F26" s="22">
        <f t="shared" ref="E26:J26" si="8">SUM(F3:F25)</f>
        <v>0.95833333333333293</v>
      </c>
      <c r="G26" s="22">
        <f t="shared" si="8"/>
        <v>3.7777777777777772</v>
      </c>
      <c r="H26" s="22">
        <f t="shared" si="8"/>
        <v>2.520833333333333</v>
      </c>
      <c r="I26" s="22">
        <f t="shared" si="8"/>
        <v>0.58333333333333326</v>
      </c>
      <c r="J26" s="22">
        <f t="shared" si="8"/>
        <v>0</v>
      </c>
      <c r="K26" s="16">
        <f>SUM(K3:K25)</f>
        <v>1.2361111111111109</v>
      </c>
      <c r="L26" s="17"/>
    </row>
  </sheetData>
  <mergeCells count="1">
    <mergeCell ref="H1:J1"/>
  </mergeCells>
  <conditionalFormatting sqref="K3:K25">
    <cfRule type="cellIs" dxfId="0" priority="1" operator="equal">
      <formula>0.145833333333333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2017-04-06T08:17:25Z</dcterms:modified>
</cp:coreProperties>
</file>