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smond\Desktop\"/>
    </mc:Choice>
  </mc:AlternateContent>
  <bookViews>
    <workbookView xWindow="0" yWindow="0" windowWidth="20490" windowHeight="7755"/>
  </bookViews>
  <sheets>
    <sheet name="График" sheetId="4" r:id="rId1"/>
    <sheet name="Общий" sheetId="2" r:id="rId2"/>
    <sheet name="Управление" sheetId="1" r:id="rId3"/>
    <sheet name="Отпускной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M4" i="1" s="1"/>
  <c r="I5" i="1"/>
  <c r="M5" i="1" s="1"/>
  <c r="I6" i="1"/>
  <c r="I7" i="1"/>
  <c r="M6" i="1"/>
  <c r="M7" i="1"/>
  <c r="E5" i="1"/>
  <c r="M5" i="2" l="1"/>
  <c r="P5" i="2"/>
  <c r="P6" i="2"/>
  <c r="P7" i="2"/>
  <c r="O5" i="2"/>
  <c r="O6" i="2"/>
  <c r="O7" i="2"/>
  <c r="N5" i="2"/>
  <c r="N6" i="2"/>
  <c r="N7" i="2"/>
  <c r="M6" i="2"/>
  <c r="M7" i="2"/>
  <c r="L5" i="2"/>
  <c r="L6" i="2"/>
  <c r="L7" i="2"/>
  <c r="K5" i="2"/>
  <c r="K6" i="2"/>
  <c r="K7" i="2"/>
  <c r="J5" i="2"/>
  <c r="J6" i="2"/>
  <c r="J7" i="2"/>
  <c r="I6" i="2"/>
  <c r="I7" i="2"/>
  <c r="H5" i="2"/>
  <c r="H6" i="2"/>
  <c r="H7" i="2"/>
  <c r="G5" i="2"/>
  <c r="G6" i="2"/>
  <c r="G7" i="2"/>
  <c r="F5" i="2"/>
  <c r="F6" i="2"/>
  <c r="F7" i="2"/>
  <c r="E5" i="2"/>
  <c r="E6" i="2"/>
  <c r="E7" i="2"/>
  <c r="D5" i="2"/>
  <c r="D6" i="2"/>
  <c r="D7" i="2"/>
  <c r="C5" i="2"/>
  <c r="C6" i="2"/>
  <c r="C7" i="2"/>
  <c r="C4" i="2"/>
  <c r="D4" i="2"/>
  <c r="E4" i="2"/>
  <c r="F4" i="2"/>
  <c r="G4" i="2"/>
  <c r="H4" i="2"/>
  <c r="J4" i="2"/>
  <c r="K4" i="2"/>
  <c r="N4" i="2"/>
  <c r="O4" i="2"/>
  <c r="B5" i="2"/>
  <c r="B6" i="2"/>
  <c r="B7" i="2"/>
  <c r="B4" i="2"/>
  <c r="M4" i="2"/>
  <c r="I4" i="2"/>
  <c r="E6" i="1"/>
  <c r="E7" i="1"/>
  <c r="E4" i="1"/>
  <c r="P7" i="1"/>
  <c r="P6" i="1"/>
  <c r="P5" i="1"/>
  <c r="P4" i="1"/>
  <c r="P4" i="2" s="1"/>
  <c r="L7" i="1"/>
  <c r="L6" i="1"/>
  <c r="L5" i="1"/>
  <c r="L4" i="1"/>
  <c r="L4" i="2" s="1"/>
  <c r="D7" i="1"/>
  <c r="D6" i="1"/>
  <c r="D5" i="1"/>
  <c r="D4" i="1"/>
  <c r="I5" i="2" l="1"/>
  <c r="H5" i="1"/>
  <c r="H6" i="1"/>
  <c r="H7" i="1"/>
  <c r="H4" i="1"/>
</calcChain>
</file>

<file path=xl/sharedStrings.xml><?xml version="1.0" encoding="utf-8"?>
<sst xmlns="http://schemas.openxmlformats.org/spreadsheetml/2006/main" count="51" uniqueCount="24">
  <si>
    <t>№ п/п</t>
  </si>
  <si>
    <t>ФИО</t>
  </si>
  <si>
    <t>Штатная категория</t>
  </si>
  <si>
    <t>Дата начало</t>
  </si>
  <si>
    <t>Кол-во дней</t>
  </si>
  <si>
    <t>оф</t>
  </si>
  <si>
    <t>пр</t>
  </si>
  <si>
    <t>серж</t>
  </si>
  <si>
    <t>солд</t>
  </si>
  <si>
    <t>Иванов Иван Иванович</t>
  </si>
  <si>
    <t>Петров Петр Петрович</t>
  </si>
  <si>
    <t>Сидоров Сидр Сидорович</t>
  </si>
  <si>
    <t>Кузьмин Кузя Кузьмичев</t>
  </si>
  <si>
    <t>- Дата начала года, на который строится график</t>
  </si>
  <si>
    <t>Начало года</t>
  </si>
  <si>
    <t>Дата окончания</t>
  </si>
  <si>
    <t>Столбец</t>
  </si>
  <si>
    <t>1 часть</t>
  </si>
  <si>
    <t>2 часть</t>
  </si>
  <si>
    <t>СБЗ</t>
  </si>
  <si>
    <t xml:space="preserve"> - 1 часть</t>
  </si>
  <si>
    <t xml:space="preserve"> - 2 часть</t>
  </si>
  <si>
    <t xml:space="preserve"> - 3 часть</t>
  </si>
  <si>
    <t>3 часть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</si>
</sst>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b/>
      <sz val="10"/>
      <color rgb="FF7030A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" fontId="0" fillId="0" borderId="1" xfId="0" applyNumberFormat="1" applyBorder="1"/>
    <xf numFmtId="164" fontId="0" fillId="0" borderId="1" xfId="0" applyNumberFormat="1" applyBorder="1"/>
    <xf numFmtId="14" fontId="1" fillId="0" borderId="0" xfId="0" applyNumberFormat="1" applyFont="1" applyFill="1" applyAlignment="1">
      <alignment horizontal="center" vertical="center"/>
    </xf>
    <xf numFmtId="0" fontId="1" fillId="0" borderId="0" xfId="0" quotePrefix="1" applyFont="1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Общий!$E$3</c:f>
              <c:strCache>
                <c:ptCount val="1"/>
                <c:pt idx="0">
                  <c:v>Столбец</c:v>
                </c:pt>
              </c:strCache>
            </c:strRef>
          </c:tx>
          <c:spPr>
            <a:noFill/>
          </c:spPr>
          <c:invertIfNegative val="0"/>
          <c:cat>
            <c:multiLvlStrRef>
              <c:f>Общий!$A$4:$C$7</c:f>
              <c:multiLvlStrCache>
                <c:ptCount val="4"/>
                <c:lvl>
                  <c:pt idx="0">
                    <c:v>Иванов Иван Иванович</c:v>
                  </c:pt>
                  <c:pt idx="1">
                    <c:v>Петров Петр Петрович</c:v>
                  </c:pt>
                  <c:pt idx="2">
                    <c:v>Сидоров Сидр Сидорович</c:v>
                  </c:pt>
                  <c:pt idx="3">
                    <c:v>Кузьмин Кузя Кузьмичев</c:v>
                  </c:pt>
                </c:lvl>
                <c:lvl>
                  <c:pt idx="0">
                    <c:v>оф</c:v>
                  </c:pt>
                  <c:pt idx="1">
                    <c:v>пр</c:v>
                  </c:pt>
                  <c:pt idx="2">
                    <c:v>серж</c:v>
                  </c:pt>
                  <c:pt idx="3">
                    <c:v>солд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Общий!$E$4:$E$7</c:f>
              <c:numCache>
                <c:formatCode>General</c:formatCode>
                <c:ptCount val="4"/>
                <c:pt idx="0">
                  <c:v>75</c:v>
                </c:pt>
                <c:pt idx="1">
                  <c:v>32</c:v>
                </c:pt>
                <c:pt idx="2">
                  <c:v>101</c:v>
                </c:pt>
                <c:pt idx="3">
                  <c:v>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29-49CE-A1C5-B2458FA3D273}"/>
            </c:ext>
          </c:extLst>
        </c:ser>
        <c:ser>
          <c:idx val="1"/>
          <c:order val="1"/>
          <c:tx>
            <c:strRef>
              <c:f>Общий!$G$3</c:f>
              <c:strCache>
                <c:ptCount val="1"/>
                <c:pt idx="0">
                  <c:v>Кол-во дней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Общий!$A$4:$C$7</c:f>
              <c:multiLvlStrCache>
                <c:ptCount val="4"/>
                <c:lvl>
                  <c:pt idx="0">
                    <c:v>Иванов Иван Иванович</c:v>
                  </c:pt>
                  <c:pt idx="1">
                    <c:v>Петров Петр Петрович</c:v>
                  </c:pt>
                  <c:pt idx="2">
                    <c:v>Сидоров Сидр Сидорович</c:v>
                  </c:pt>
                  <c:pt idx="3">
                    <c:v>Кузьмин Кузя Кузьмичев</c:v>
                  </c:pt>
                </c:lvl>
                <c:lvl>
                  <c:pt idx="0">
                    <c:v>оф</c:v>
                  </c:pt>
                  <c:pt idx="1">
                    <c:v>пр</c:v>
                  </c:pt>
                  <c:pt idx="2">
                    <c:v>серж</c:v>
                  </c:pt>
                  <c:pt idx="3">
                    <c:v>солд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Общий!$G$4:$G$7</c:f>
              <c:numCache>
                <c:formatCode>General</c:formatCode>
                <c:ptCount val="4"/>
                <c:pt idx="0">
                  <c:v>15</c:v>
                </c:pt>
                <c:pt idx="1">
                  <c:v>20</c:v>
                </c:pt>
                <c:pt idx="2">
                  <c:v>30</c:v>
                </c:pt>
                <c:pt idx="3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29-49CE-A1C5-B2458FA3D273}"/>
            </c:ext>
          </c:extLst>
        </c:ser>
        <c:ser>
          <c:idx val="2"/>
          <c:order val="2"/>
          <c:tx>
            <c:strRef>
              <c:f>Общий!$I$3</c:f>
              <c:strCache>
                <c:ptCount val="1"/>
                <c:pt idx="0">
                  <c:v>Столбец</c:v>
                </c:pt>
              </c:strCache>
            </c:strRef>
          </c:tx>
          <c:spPr>
            <a:noFill/>
          </c:spPr>
          <c:invertIfNegative val="0"/>
          <c:cat>
            <c:multiLvlStrRef>
              <c:f>Общий!$A$4:$C$7</c:f>
              <c:multiLvlStrCache>
                <c:ptCount val="4"/>
                <c:lvl>
                  <c:pt idx="0">
                    <c:v>Иванов Иван Иванович</c:v>
                  </c:pt>
                  <c:pt idx="1">
                    <c:v>Петров Петр Петрович</c:v>
                  </c:pt>
                  <c:pt idx="2">
                    <c:v>Сидоров Сидр Сидорович</c:v>
                  </c:pt>
                  <c:pt idx="3">
                    <c:v>Кузьмин Кузя Кузьмичев</c:v>
                  </c:pt>
                </c:lvl>
                <c:lvl>
                  <c:pt idx="0">
                    <c:v>оф</c:v>
                  </c:pt>
                  <c:pt idx="1">
                    <c:v>пр</c:v>
                  </c:pt>
                  <c:pt idx="2">
                    <c:v>серж</c:v>
                  </c:pt>
                  <c:pt idx="3">
                    <c:v>солд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Общий!$I$4:$I$7</c:f>
              <c:numCache>
                <c:formatCode>General</c:formatCode>
                <c:ptCount val="4"/>
                <c:pt idx="0">
                  <c:v>44</c:v>
                </c:pt>
                <c:pt idx="1">
                  <c:v>38</c:v>
                </c:pt>
                <c:pt idx="2">
                  <c:v>90</c:v>
                </c:pt>
                <c:pt idx="3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729-49CE-A1C5-B2458FA3D273}"/>
            </c:ext>
          </c:extLst>
        </c:ser>
        <c:ser>
          <c:idx val="3"/>
          <c:order val="3"/>
          <c:tx>
            <c:strRef>
              <c:f>Общий!$K$3</c:f>
              <c:strCache>
                <c:ptCount val="1"/>
                <c:pt idx="0">
                  <c:v>Кол-во дней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Общий!$A$4:$C$7</c:f>
              <c:multiLvlStrCache>
                <c:ptCount val="4"/>
                <c:lvl>
                  <c:pt idx="0">
                    <c:v>Иванов Иван Иванович</c:v>
                  </c:pt>
                  <c:pt idx="1">
                    <c:v>Петров Петр Петрович</c:v>
                  </c:pt>
                  <c:pt idx="2">
                    <c:v>Сидоров Сидр Сидорович</c:v>
                  </c:pt>
                  <c:pt idx="3">
                    <c:v>Кузьмин Кузя Кузьмичев</c:v>
                  </c:pt>
                </c:lvl>
                <c:lvl>
                  <c:pt idx="0">
                    <c:v>оф</c:v>
                  </c:pt>
                  <c:pt idx="1">
                    <c:v>пр</c:v>
                  </c:pt>
                  <c:pt idx="2">
                    <c:v>серж</c:v>
                  </c:pt>
                  <c:pt idx="3">
                    <c:v>солд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Общий!$K$4:$K$7</c:f>
              <c:numCache>
                <c:formatCode>General</c:formatCode>
                <c:ptCount val="4"/>
                <c:pt idx="0">
                  <c:v>20</c:v>
                </c:pt>
                <c:pt idx="1">
                  <c:v>15</c:v>
                </c:pt>
                <c:pt idx="2">
                  <c:v>20</c:v>
                </c:pt>
                <c:pt idx="3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729-49CE-A1C5-B2458FA3D273}"/>
            </c:ext>
          </c:extLst>
        </c:ser>
        <c:ser>
          <c:idx val="4"/>
          <c:order val="4"/>
          <c:tx>
            <c:strRef>
              <c:f>Общий!$M$3</c:f>
              <c:strCache>
                <c:ptCount val="1"/>
                <c:pt idx="0">
                  <c:v>Столбец</c:v>
                </c:pt>
              </c:strCache>
            </c:strRef>
          </c:tx>
          <c:spPr>
            <a:noFill/>
          </c:spPr>
          <c:invertIfNegative val="0"/>
          <c:cat>
            <c:multiLvlStrRef>
              <c:f>Общий!$A$4:$C$7</c:f>
              <c:multiLvlStrCache>
                <c:ptCount val="4"/>
                <c:lvl>
                  <c:pt idx="0">
                    <c:v>Иванов Иван Иванович</c:v>
                  </c:pt>
                  <c:pt idx="1">
                    <c:v>Петров Петр Петрович</c:v>
                  </c:pt>
                  <c:pt idx="2">
                    <c:v>Сидоров Сидр Сидорович</c:v>
                  </c:pt>
                  <c:pt idx="3">
                    <c:v>Кузьмин Кузя Кузьмичев</c:v>
                  </c:pt>
                </c:lvl>
                <c:lvl>
                  <c:pt idx="0">
                    <c:v>оф</c:v>
                  </c:pt>
                  <c:pt idx="1">
                    <c:v>пр</c:v>
                  </c:pt>
                  <c:pt idx="2">
                    <c:v>серж</c:v>
                  </c:pt>
                  <c:pt idx="3">
                    <c:v>солд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Общий!$M$4:$M$7</c:f>
              <c:numCache>
                <c:formatCode>General</c:formatCode>
                <c:ptCount val="4"/>
                <c:pt idx="0">
                  <c:v>41</c:v>
                </c:pt>
                <c:pt idx="1">
                  <c:v>138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729-49CE-A1C5-B2458FA3D273}"/>
            </c:ext>
          </c:extLst>
        </c:ser>
        <c:ser>
          <c:idx val="5"/>
          <c:order val="5"/>
          <c:tx>
            <c:strRef>
              <c:f>Общий!$O$3</c:f>
              <c:strCache>
                <c:ptCount val="1"/>
                <c:pt idx="0">
                  <c:v>Кол-во дней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Общий!$A$4:$C$7</c:f>
              <c:multiLvlStrCache>
                <c:ptCount val="4"/>
                <c:lvl>
                  <c:pt idx="0">
                    <c:v>Иванов Иван Иванович</c:v>
                  </c:pt>
                  <c:pt idx="1">
                    <c:v>Петров Петр Петрович</c:v>
                  </c:pt>
                  <c:pt idx="2">
                    <c:v>Сидоров Сидр Сидорович</c:v>
                  </c:pt>
                  <c:pt idx="3">
                    <c:v>Кузьмин Кузя Кузьмичев</c:v>
                  </c:pt>
                </c:lvl>
                <c:lvl>
                  <c:pt idx="0">
                    <c:v>оф</c:v>
                  </c:pt>
                  <c:pt idx="1">
                    <c:v>пр</c:v>
                  </c:pt>
                  <c:pt idx="2">
                    <c:v>серж</c:v>
                  </c:pt>
                  <c:pt idx="3">
                    <c:v>солд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Общий!$O$4:$O$7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729-49CE-A1C5-B2458FA3D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overlap val="100"/>
        <c:axId val="335101032"/>
        <c:axId val="335101424"/>
      </c:barChart>
      <c:catAx>
        <c:axId val="335101032"/>
        <c:scaling>
          <c:orientation val="maxMin"/>
        </c:scaling>
        <c:delete val="0"/>
        <c:axPos val="l"/>
        <c:majorGridlines>
          <c:spPr>
            <a:ln w="6350"/>
          </c:spPr>
        </c:majorGridlines>
        <c:numFmt formatCode="General" sourceLinked="1"/>
        <c:majorTickMark val="out"/>
        <c:minorTickMark val="none"/>
        <c:tickLblPos val="nextTo"/>
        <c:spPr>
          <a:ln w="12700"/>
        </c:spPr>
        <c:crossAx val="335101424"/>
        <c:crosses val="autoZero"/>
        <c:auto val="1"/>
        <c:lblAlgn val="ctr"/>
        <c:lblOffset val="100"/>
        <c:noMultiLvlLbl val="0"/>
      </c:catAx>
      <c:valAx>
        <c:axId val="335101424"/>
        <c:scaling>
          <c:orientation val="minMax"/>
          <c:min val="1"/>
        </c:scaling>
        <c:delete val="0"/>
        <c:axPos val="t"/>
        <c:majorGridlines/>
        <c:minorGridlines/>
        <c:numFmt formatCode="[$-419]m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335101032"/>
        <c:crosses val="autoZero"/>
        <c:crossBetween val="between"/>
        <c:majorUnit val="31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30</xdr:col>
      <xdr:colOff>97264</xdr:colOff>
      <xdr:row>14</xdr:row>
      <xdr:rowOff>29051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6:E18"/>
  <sheetViews>
    <sheetView tabSelected="1" zoomScale="70" zoomScaleNormal="70" workbookViewId="0">
      <selection activeCell="S20" sqref="S20"/>
    </sheetView>
  </sheetViews>
  <sheetFormatPr defaultRowHeight="15" x14ac:dyDescent="0.25"/>
  <sheetData>
    <row r="16" spans="4:5" x14ac:dyDescent="0.25">
      <c r="D16" s="8"/>
      <c r="E16" t="s">
        <v>20</v>
      </c>
    </row>
    <row r="17" spans="4:5" x14ac:dyDescent="0.25">
      <c r="D17" s="9"/>
      <c r="E17" t="s">
        <v>21</v>
      </c>
    </row>
    <row r="18" spans="4:5" x14ac:dyDescent="0.25">
      <c r="D18" s="10"/>
      <c r="E18" t="s">
        <v>22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I4" sqref="I4"/>
    </sheetView>
  </sheetViews>
  <sheetFormatPr defaultRowHeight="15" x14ac:dyDescent="0.25"/>
  <cols>
    <col min="2" max="2" width="10.85546875" customWidth="1"/>
    <col min="3" max="3" width="24.7109375" bestFit="1" customWidth="1"/>
    <col min="4" max="4" width="12" bestFit="1" customWidth="1"/>
    <col min="5" max="5" width="12" customWidth="1"/>
    <col min="8" max="8" width="10.7109375" customWidth="1"/>
    <col min="12" max="12" width="10.42578125" customWidth="1"/>
    <col min="16" max="16" width="11.140625" customWidth="1"/>
  </cols>
  <sheetData>
    <row r="1" spans="1:16" x14ac:dyDescent="0.25">
      <c r="B1" s="4">
        <v>42736</v>
      </c>
      <c r="C1" s="5" t="s">
        <v>13</v>
      </c>
      <c r="D1" s="5"/>
      <c r="E1" s="5"/>
    </row>
    <row r="2" spans="1:16" x14ac:dyDescent="0.25">
      <c r="A2" s="11" t="s">
        <v>0</v>
      </c>
      <c r="B2" s="12" t="s">
        <v>2</v>
      </c>
      <c r="C2" s="11" t="s">
        <v>1</v>
      </c>
      <c r="D2" s="11" t="s">
        <v>14</v>
      </c>
      <c r="E2" s="11" t="s">
        <v>17</v>
      </c>
      <c r="F2" s="11"/>
      <c r="G2" s="11"/>
      <c r="H2" s="11"/>
      <c r="I2" s="11" t="s">
        <v>18</v>
      </c>
      <c r="J2" s="11"/>
      <c r="K2" s="11"/>
      <c r="L2" s="11"/>
      <c r="M2" s="11" t="s">
        <v>19</v>
      </c>
      <c r="N2" s="11"/>
      <c r="O2" s="11"/>
      <c r="P2" s="11"/>
    </row>
    <row r="3" spans="1:16" ht="45" x14ac:dyDescent="0.25">
      <c r="A3" s="11"/>
      <c r="B3" s="12"/>
      <c r="C3" s="11"/>
      <c r="D3" s="11"/>
      <c r="E3" s="6" t="s">
        <v>16</v>
      </c>
      <c r="F3" s="7" t="s">
        <v>3</v>
      </c>
      <c r="G3" s="7" t="s">
        <v>4</v>
      </c>
      <c r="H3" s="7" t="s">
        <v>15</v>
      </c>
      <c r="I3" s="6" t="s">
        <v>16</v>
      </c>
      <c r="J3" s="7" t="s">
        <v>3</v>
      </c>
      <c r="K3" s="7" t="s">
        <v>4</v>
      </c>
      <c r="L3" s="7" t="s">
        <v>15</v>
      </c>
      <c r="M3" s="6" t="s">
        <v>16</v>
      </c>
      <c r="N3" s="7" t="s">
        <v>3</v>
      </c>
      <c r="O3" s="7" t="s">
        <v>4</v>
      </c>
      <c r="P3" s="7" t="s">
        <v>15</v>
      </c>
    </row>
    <row r="4" spans="1:16" x14ac:dyDescent="0.25">
      <c r="A4" s="1">
        <v>1</v>
      </c>
      <c r="B4" s="1" t="str">
        <f>Управление!B4</f>
        <v>оф</v>
      </c>
      <c r="C4" s="1" t="str">
        <f>Управление!C4</f>
        <v>Иванов Иван Иванович</v>
      </c>
      <c r="D4" s="3">
        <f>Управление!D4</f>
        <v>42736</v>
      </c>
      <c r="E4" s="1">
        <f>Управление!E4</f>
        <v>75</v>
      </c>
      <c r="F4" s="3">
        <f>Управление!F4</f>
        <v>42809</v>
      </c>
      <c r="G4" s="1">
        <f>Управление!G4</f>
        <v>15</v>
      </c>
      <c r="H4" s="3">
        <f>Управление!H4</f>
        <v>42824</v>
      </c>
      <c r="I4" s="1">
        <f>Управление!I4</f>
        <v>44</v>
      </c>
      <c r="J4" s="3">
        <f>Управление!J4</f>
        <v>42870</v>
      </c>
      <c r="K4" s="1">
        <f>Управление!K4</f>
        <v>20</v>
      </c>
      <c r="L4" s="3">
        <f>Управление!L4</f>
        <v>42890</v>
      </c>
      <c r="M4" s="1">
        <f>Управление!M4</f>
        <v>41</v>
      </c>
      <c r="N4" s="3">
        <f>Управление!N4</f>
        <v>42931</v>
      </c>
      <c r="O4" s="1">
        <f>Управление!O4</f>
        <v>15</v>
      </c>
      <c r="P4" s="3">
        <f>Управление!P4</f>
        <v>42946</v>
      </c>
    </row>
    <row r="5" spans="1:16" x14ac:dyDescent="0.25">
      <c r="A5" s="1">
        <v>2</v>
      </c>
      <c r="B5" s="1" t="str">
        <f>Управление!B5</f>
        <v>пр</v>
      </c>
      <c r="C5" s="1" t="str">
        <f>Управление!C5</f>
        <v>Петров Петр Петрович</v>
      </c>
      <c r="D5" s="3">
        <f>Управление!D5</f>
        <v>42736</v>
      </c>
      <c r="E5" s="1">
        <f>Управление!E5</f>
        <v>32</v>
      </c>
      <c r="F5" s="3">
        <f>Управление!F5</f>
        <v>42767</v>
      </c>
      <c r="G5" s="1">
        <f>Управление!G5</f>
        <v>20</v>
      </c>
      <c r="H5" s="3">
        <f>Управление!H5</f>
        <v>42787</v>
      </c>
      <c r="I5" s="1">
        <f>Управление!I5</f>
        <v>38</v>
      </c>
      <c r="J5" s="3">
        <f>Управление!J5</f>
        <v>42826</v>
      </c>
      <c r="K5" s="1">
        <f>Управление!K5</f>
        <v>15</v>
      </c>
      <c r="L5" s="3">
        <f>Управление!L5</f>
        <v>42841</v>
      </c>
      <c r="M5" s="1">
        <f>Управление!M5</f>
        <v>138</v>
      </c>
      <c r="N5" s="3">
        <f>Управление!N5</f>
        <v>42979</v>
      </c>
      <c r="O5" s="1">
        <f>Управление!O5</f>
        <v>15</v>
      </c>
      <c r="P5" s="3">
        <f>Управление!P5</f>
        <v>42994</v>
      </c>
    </row>
    <row r="6" spans="1:16" x14ac:dyDescent="0.25">
      <c r="A6" s="1">
        <v>3</v>
      </c>
      <c r="B6" s="1" t="str">
        <f>Управление!B6</f>
        <v>серж</v>
      </c>
      <c r="C6" s="1" t="str">
        <f>Управление!C6</f>
        <v>Сидоров Сидр Сидорович</v>
      </c>
      <c r="D6" s="3">
        <f>Управление!D6</f>
        <v>42736</v>
      </c>
      <c r="E6" s="1">
        <f>Управление!E6</f>
        <v>101</v>
      </c>
      <c r="F6" s="3">
        <f>Управление!F6</f>
        <v>42835</v>
      </c>
      <c r="G6" s="1">
        <f>Управление!G6</f>
        <v>30</v>
      </c>
      <c r="H6" s="3">
        <f>Управление!H6</f>
        <v>42865</v>
      </c>
      <c r="I6" s="1">
        <f>Управление!I6</f>
        <v>90</v>
      </c>
      <c r="J6" s="3">
        <f>Управление!J6</f>
        <v>42957</v>
      </c>
      <c r="K6" s="1">
        <f>Управление!K6</f>
        <v>20</v>
      </c>
      <c r="L6" s="3">
        <f>Управление!L6</f>
        <v>42977</v>
      </c>
      <c r="M6" s="1" t="str">
        <f>Управление!M6</f>
        <v/>
      </c>
      <c r="N6" s="3">
        <f>Управление!N6</f>
        <v>0</v>
      </c>
      <c r="O6" s="1">
        <f>Управление!O6</f>
        <v>0</v>
      </c>
      <c r="P6" s="3">
        <f>Управление!P6</f>
        <v>0</v>
      </c>
    </row>
    <row r="7" spans="1:16" x14ac:dyDescent="0.25">
      <c r="A7" s="1">
        <v>4</v>
      </c>
      <c r="B7" s="1" t="str">
        <f>Управление!B7</f>
        <v>солд</v>
      </c>
      <c r="C7" s="1" t="str">
        <f>Управление!C7</f>
        <v>Кузьмин Кузя Кузьмичев</v>
      </c>
      <c r="D7" s="3">
        <f>Управление!D7</f>
        <v>42736</v>
      </c>
      <c r="E7" s="1">
        <f>Управление!E7</f>
        <v>167</v>
      </c>
      <c r="F7" s="3">
        <f>Управление!F7</f>
        <v>42901</v>
      </c>
      <c r="G7" s="1">
        <f>Управление!G7</f>
        <v>35</v>
      </c>
      <c r="H7" s="3">
        <f>Управление!H7</f>
        <v>42936</v>
      </c>
      <c r="I7" s="1">
        <f>Управление!I7</f>
        <v>85</v>
      </c>
      <c r="J7" s="3">
        <f>Управление!J7</f>
        <v>43023</v>
      </c>
      <c r="K7" s="1">
        <f>Управление!K7</f>
        <v>15</v>
      </c>
      <c r="L7" s="3">
        <f>Управление!L7</f>
        <v>43038</v>
      </c>
      <c r="M7" s="1" t="str">
        <f>Управление!M7</f>
        <v/>
      </c>
      <c r="N7" s="3">
        <f>Управление!N7</f>
        <v>0</v>
      </c>
      <c r="O7" s="1">
        <f>Управление!O7</f>
        <v>0</v>
      </c>
      <c r="P7" s="3">
        <f>Управление!P7</f>
        <v>0</v>
      </c>
    </row>
  </sheetData>
  <protectedRanges>
    <protectedRange algorithmName="SHA-512" hashValue="5z8d6o8eeb/1tSF2rhGQFoo2XjzxOF5okF70XhUJ9lxvu/WzamNtP4iMReJFLeJI8g3vx05kdc8FVpsRSahigQ==" saltValue="mfCrUzGiqwEfaXPJo8qt9A==" spinCount="100000" sqref="A2:D2 E3:P3" name="Диапазон1_1" securityDescriptor="O:WDG:WDD:(D;;CC;;;WD)"/>
  </protectedRanges>
  <mergeCells count="7">
    <mergeCell ref="M2:P2"/>
    <mergeCell ref="A2:A3"/>
    <mergeCell ref="B2:B3"/>
    <mergeCell ref="C2:C3"/>
    <mergeCell ref="D2:D3"/>
    <mergeCell ref="E2:H2"/>
    <mergeCell ref="I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opLeftCell="B1" workbookViewId="0">
      <selection activeCell="E14" sqref="E14"/>
    </sheetView>
  </sheetViews>
  <sheetFormatPr defaultRowHeight="15" x14ac:dyDescent="0.25"/>
  <cols>
    <col min="2" max="2" width="10.85546875" customWidth="1"/>
    <col min="3" max="3" width="24.7109375" bestFit="1" customWidth="1"/>
    <col min="4" max="4" width="12" bestFit="1" customWidth="1"/>
    <col min="5" max="5" width="12" customWidth="1"/>
    <col min="8" max="8" width="10.7109375" customWidth="1"/>
    <col min="12" max="12" width="10.42578125" customWidth="1"/>
    <col min="16" max="16" width="11.140625" customWidth="1"/>
  </cols>
  <sheetData>
    <row r="1" spans="1:16" x14ac:dyDescent="0.25">
      <c r="B1" s="4">
        <v>42736</v>
      </c>
      <c r="C1" s="5" t="s">
        <v>13</v>
      </c>
      <c r="D1" s="5"/>
      <c r="E1" s="5"/>
    </row>
    <row r="2" spans="1:16" x14ac:dyDescent="0.25">
      <c r="A2" s="11" t="s">
        <v>0</v>
      </c>
      <c r="B2" s="12" t="s">
        <v>2</v>
      </c>
      <c r="C2" s="11" t="s">
        <v>1</v>
      </c>
      <c r="D2" s="11" t="s">
        <v>14</v>
      </c>
      <c r="E2" s="11" t="s">
        <v>17</v>
      </c>
      <c r="F2" s="11"/>
      <c r="G2" s="11"/>
      <c r="H2" s="11"/>
      <c r="I2" s="11" t="s">
        <v>18</v>
      </c>
      <c r="J2" s="11"/>
      <c r="K2" s="11"/>
      <c r="L2" s="11"/>
      <c r="M2" s="11" t="s">
        <v>23</v>
      </c>
      <c r="N2" s="11"/>
      <c r="O2" s="11"/>
      <c r="P2" s="11"/>
    </row>
    <row r="3" spans="1:16" ht="45" x14ac:dyDescent="0.25">
      <c r="A3" s="11"/>
      <c r="B3" s="12"/>
      <c r="C3" s="11"/>
      <c r="D3" s="11"/>
      <c r="E3" s="6" t="s">
        <v>16</v>
      </c>
      <c r="F3" s="7" t="s">
        <v>3</v>
      </c>
      <c r="G3" s="7" t="s">
        <v>4</v>
      </c>
      <c r="H3" s="7" t="s">
        <v>15</v>
      </c>
      <c r="I3" s="6" t="s">
        <v>16</v>
      </c>
      <c r="J3" s="7" t="s">
        <v>3</v>
      </c>
      <c r="K3" s="7" t="s">
        <v>4</v>
      </c>
      <c r="L3" s="7" t="s">
        <v>15</v>
      </c>
      <c r="M3" s="6" t="s">
        <v>16</v>
      </c>
      <c r="N3" s="7" t="s">
        <v>3</v>
      </c>
      <c r="O3" s="7" t="s">
        <v>4</v>
      </c>
      <c r="P3" s="7" t="s">
        <v>15</v>
      </c>
    </row>
    <row r="4" spans="1:16" x14ac:dyDescent="0.25">
      <c r="A4" s="1">
        <v>1</v>
      </c>
      <c r="B4" s="1" t="s">
        <v>5</v>
      </c>
      <c r="C4" s="1" t="s">
        <v>9</v>
      </c>
      <c r="D4" s="3">
        <f>B1</f>
        <v>42736</v>
      </c>
      <c r="E4" s="2">
        <f>IF(MONTH(F4)&gt;2,F4-D4+2,F4-D4+1)</f>
        <v>75</v>
      </c>
      <c r="F4" s="3">
        <v>42809</v>
      </c>
      <c r="G4" s="2">
        <v>15</v>
      </c>
      <c r="H4" s="3">
        <f>F4+G4</f>
        <v>42824</v>
      </c>
      <c r="I4" s="2">
        <f>IF(J4-$D4&gt;0,J4-$D4-E4-G4,"")</f>
        <v>44</v>
      </c>
      <c r="J4" s="3">
        <v>42870</v>
      </c>
      <c r="K4" s="2">
        <v>20</v>
      </c>
      <c r="L4" s="3">
        <f>J4+K4</f>
        <v>42890</v>
      </c>
      <c r="M4" s="2">
        <f>IF(N4-$D4&gt;0,N4-$D4-$E4-$G4-$I4-$K4,"")</f>
        <v>41</v>
      </c>
      <c r="N4" s="3">
        <v>42931</v>
      </c>
      <c r="O4" s="2">
        <v>15</v>
      </c>
      <c r="P4" s="3">
        <f>N4+O4</f>
        <v>42946</v>
      </c>
    </row>
    <row r="5" spans="1:16" x14ac:dyDescent="0.25">
      <c r="A5" s="1">
        <v>2</v>
      </c>
      <c r="B5" s="1" t="s">
        <v>6</v>
      </c>
      <c r="C5" s="1" t="s">
        <v>10</v>
      </c>
      <c r="D5" s="3">
        <f>B1</f>
        <v>42736</v>
      </c>
      <c r="E5" s="2">
        <f>IF(MONTH(F5)&gt;2,F5-D5+2,F5-D5+1)</f>
        <v>32</v>
      </c>
      <c r="F5" s="3">
        <v>42767</v>
      </c>
      <c r="G5" s="2">
        <v>20</v>
      </c>
      <c r="H5" s="3">
        <f t="shared" ref="H5:H7" si="0">F5+G5</f>
        <v>42787</v>
      </c>
      <c r="I5" s="2">
        <f t="shared" ref="I5:I7" si="1">IF(J5-$D5&gt;0,J5-$D5-E5-G5,"")</f>
        <v>38</v>
      </c>
      <c r="J5" s="3">
        <v>42826</v>
      </c>
      <c r="K5" s="2">
        <v>15</v>
      </c>
      <c r="L5" s="3">
        <f t="shared" ref="L5:L7" si="2">J5+K5</f>
        <v>42841</v>
      </c>
      <c r="M5" s="2">
        <f t="shared" ref="M5:M7" si="3">IF(N5-$D5&gt;0,N5-$D5-$E5-$G5-$I5-$K5,"")</f>
        <v>138</v>
      </c>
      <c r="N5" s="3">
        <v>42979</v>
      </c>
      <c r="O5" s="2">
        <v>15</v>
      </c>
      <c r="P5" s="3">
        <f t="shared" ref="P5:P7" si="4">N5+O5</f>
        <v>42994</v>
      </c>
    </row>
    <row r="6" spans="1:16" x14ac:dyDescent="0.25">
      <c r="A6" s="1">
        <v>3</v>
      </c>
      <c r="B6" s="1" t="s">
        <v>7</v>
      </c>
      <c r="C6" s="1" t="s">
        <v>11</v>
      </c>
      <c r="D6" s="3">
        <f>B1</f>
        <v>42736</v>
      </c>
      <c r="E6" s="2">
        <f t="shared" ref="E5:E7" si="5">IF(MONTH(F6)&gt;2,F6-D6+2,F6-D6+1)</f>
        <v>101</v>
      </c>
      <c r="F6" s="3">
        <v>42835</v>
      </c>
      <c r="G6" s="2">
        <v>30</v>
      </c>
      <c r="H6" s="3">
        <f t="shared" si="0"/>
        <v>42865</v>
      </c>
      <c r="I6" s="2">
        <f t="shared" si="1"/>
        <v>90</v>
      </c>
      <c r="J6" s="3">
        <v>42957</v>
      </c>
      <c r="K6" s="2">
        <v>20</v>
      </c>
      <c r="L6" s="3">
        <f t="shared" si="2"/>
        <v>42977</v>
      </c>
      <c r="M6" s="2" t="str">
        <f t="shared" si="3"/>
        <v/>
      </c>
      <c r="N6" s="3"/>
      <c r="O6" s="2"/>
      <c r="P6" s="3">
        <f t="shared" si="4"/>
        <v>0</v>
      </c>
    </row>
    <row r="7" spans="1:16" x14ac:dyDescent="0.25">
      <c r="A7" s="1">
        <v>4</v>
      </c>
      <c r="B7" s="1" t="s">
        <v>8</v>
      </c>
      <c r="C7" s="1" t="s">
        <v>12</v>
      </c>
      <c r="D7" s="3">
        <f>B1</f>
        <v>42736</v>
      </c>
      <c r="E7" s="2">
        <f t="shared" si="5"/>
        <v>167</v>
      </c>
      <c r="F7" s="3">
        <v>42901</v>
      </c>
      <c r="G7" s="2">
        <v>35</v>
      </c>
      <c r="H7" s="3">
        <f t="shared" si="0"/>
        <v>42936</v>
      </c>
      <c r="I7" s="2">
        <f t="shared" si="1"/>
        <v>85</v>
      </c>
      <c r="J7" s="3">
        <v>43023</v>
      </c>
      <c r="K7" s="2">
        <v>15</v>
      </c>
      <c r="L7" s="3">
        <f t="shared" si="2"/>
        <v>43038</v>
      </c>
      <c r="M7" s="2" t="str">
        <f t="shared" si="3"/>
        <v/>
      </c>
      <c r="N7" s="3"/>
      <c r="O7" s="2"/>
      <c r="P7" s="3">
        <f t="shared" si="4"/>
        <v>0</v>
      </c>
    </row>
    <row r="8" spans="1:16" x14ac:dyDescent="0.25">
      <c r="D8" s="4"/>
    </row>
    <row r="9" spans="1:16" x14ac:dyDescent="0.25">
      <c r="D9" s="13"/>
    </row>
  </sheetData>
  <protectedRanges>
    <protectedRange algorithmName="SHA-512" hashValue="5z8d6o8eeb/1tSF2rhGQFoo2XjzxOF5okF70XhUJ9lxvu/WzamNtP4iMReJFLeJI8g3vx05kdc8FVpsRSahigQ==" saltValue="mfCrUzGiqwEfaXPJo8qt9A==" spinCount="100000" sqref="F3:H3 H4:H7 J3:L3 L4:L7 N3:P3 P4:P7 A2:D2 E3:E7 A4:D7 I3:I7 M3:M7" name="Диапазон1" securityDescriptor="O:WDG:WDD:(D;;CC;;;WD)"/>
  </protectedRanges>
  <mergeCells count="7">
    <mergeCell ref="E2:H2"/>
    <mergeCell ref="I2:L2"/>
    <mergeCell ref="M2:P2"/>
    <mergeCell ref="A2:A3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График</vt:lpstr>
      <vt:lpstr>Общий</vt:lpstr>
      <vt:lpstr>Управление</vt:lpstr>
      <vt:lpstr>Отпускной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Dismond</dc:creator>
  <cp:lastModifiedBy>Dismond</cp:lastModifiedBy>
  <dcterms:created xsi:type="dcterms:W3CDTF">2017-04-04T16:53:20Z</dcterms:created>
  <dcterms:modified xsi:type="dcterms:W3CDTF">2017-04-04T19:35:58Z</dcterms:modified>
</cp:coreProperties>
</file>