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7320" windowHeight="13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<sst xmlns="http://schemas.openxmlformats.org/spreadsheetml/2006/main" count="8" uniqueCount="8">
  <si>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2016 год</t>
  </si>
  <si>
    <t>период 1</t>
  </si>
  <si>
    <t>период 2</t>
  </si>
  <si>
    <t>период 3</t>
  </si>
  <si>
    <t>Сумма</t>
  </si>
  <si>
    <t>Период</t>
  </si>
  <si>
    <t>Начало</t>
  </si>
  <si>
    <t>Окончание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</si>
</sst>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dd\,\ d\ mmmm\ yyyy\ &quot;г&quot;\."/>
    <numFmt numFmtId="165" formatCode="mmm/yyyy"/>
    <numFmt numFmtId="166" formatCode="mmm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20" zoomScaleNormal="120" zoomScalePageLayoutView="0" workbookViewId="0" topLeftCell="A1">
      <selection activeCell="C8" sqref="C8"/>
    </sheetView>
  </sheetViews>
  <sheetFormatPr defaultColWidth="9.00390625" defaultRowHeight="15"/>
  <cols>
    <col min="1" max="1" width="10.00390625" style="0" bestFit="1" customWidth="1"/>
    <col min="2" max="2" width="10.421875" style="0" bestFit="1" customWidth="1"/>
    <col min="3" max="3" width="11.00390625" style="0" bestFit="1" customWidth="1"/>
    <col min="4" max="4" width="10.421875" style="0" customWidth="1"/>
    <col min="5" max="5" width="10.140625" style="0" customWidth="1"/>
    <col min="6" max="8" width="9.140625" style="0" bestFit="1" customWidth="1"/>
    <col min="9" max="9" width="9.8515625" style="0" bestFit="1" customWidth="1"/>
    <col min="10" max="12" width="9.140625" style="0" bestFit="1" customWidth="1"/>
  </cols>
  <sheetData>
    <row r="1" spans="1:12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5">
        <v>42370</v>
      </c>
      <c r="B2" s="5">
        <v>42401</v>
      </c>
      <c r="C2" s="5">
        <v>42430</v>
      </c>
      <c r="D2" s="5">
        <v>42461</v>
      </c>
      <c r="E2" s="5">
        <v>42491</v>
      </c>
      <c r="F2" s="5">
        <v>42522</v>
      </c>
      <c r="G2" s="5">
        <v>42552</v>
      </c>
      <c r="H2" s="5">
        <v>42583</v>
      </c>
      <c r="I2" s="5">
        <v>42614</v>
      </c>
      <c r="J2" s="5">
        <v>42644</v>
      </c>
      <c r="K2" s="5">
        <v>42675</v>
      </c>
      <c r="L2" s="5">
        <v>42705</v>
      </c>
    </row>
    <row r="3" spans="1:12" ht="15">
      <c r="A3" s="1">
        <v>103.8</v>
      </c>
      <c r="B3" s="1">
        <v>112.6</v>
      </c>
      <c r="C3" s="1">
        <v>121.4</v>
      </c>
      <c r="D3" s="1">
        <v>130.2</v>
      </c>
      <c r="E3" s="1">
        <v>139</v>
      </c>
      <c r="F3" s="1">
        <v>147.8</v>
      </c>
      <c r="G3" s="1">
        <v>156.6</v>
      </c>
      <c r="H3" s="1">
        <v>165.4</v>
      </c>
      <c r="I3" s="1">
        <v>174.2</v>
      </c>
      <c r="J3" s="1">
        <v>183</v>
      </c>
      <c r="K3" s="1">
        <v>191.8</v>
      </c>
      <c r="L3" s="1">
        <v>200.6</v>
      </c>
    </row>
    <row r="5" spans="1:4" ht="15">
      <c r="A5" s="1" t="s">
        <v>5</v>
      </c>
      <c r="B5" s="1" t="s">
        <v>6</v>
      </c>
      <c r="C5" s="1" t="s">
        <v>7</v>
      </c>
      <c r="D5" s="3" t="s">
        <v>4</v>
      </c>
    </row>
    <row r="6" spans="1:10" ht="15">
      <c r="A6" s="1" t="s">
        <v>1</v>
      </c>
      <c r="B6" s="2">
        <v>42370</v>
      </c>
      <c r="C6" s="2">
        <v>42429</v>
      </c>
      <c r="D6" s="1">
        <f>A3+B3</f>
        <v>216.39999999999998</v>
      </c>
      <c r="E6" s="6">
        <f>SUM(INDEX($A$3:$L$3,MATCH(B6,$A$2:$L$2)):INDEX($A$3:$L$3,MATCH(C6,$A$2:$L$2)))-LOOKUP(B6,$A$2:$L$2,$A$3:$L$3)/DAY(_XLL.КОНМЕСЯЦА(B6,0))*(B6-LOOKUP(B6,$A$2:$L$2))-LOOKUP(C6,$A$2:$L$2,$A$3:$L$3)/DAY(_XLL.КОНМЕСЯЦА(C6,0))*(_XLL.КОНМЕСЯЦА(C6,0)-C6)</f>
        <v>216.39999999999998</v>
      </c>
      <c r="G6" s="4"/>
      <c r="I6" s="4"/>
      <c r="J6" s="4"/>
    </row>
    <row r="7" spans="1:10" ht="15">
      <c r="A7" s="1" t="s">
        <v>2</v>
      </c>
      <c r="B7" s="2">
        <v>42401</v>
      </c>
      <c r="C7" s="2">
        <v>42415</v>
      </c>
      <c r="D7" s="1">
        <f>B3/29*15</f>
        <v>58.241379310344826</v>
      </c>
      <c r="E7" s="6">
        <f>SUM(INDEX($A$3:$L$3,MATCH(B7,$A$2:$L$2)):INDEX($A$3:$L$3,MATCH(C7,$A$2:$L$2)))-LOOKUP(B7,$A$2:$L$2,$A$3:$L$3)/DAY(_XLL.КОНМЕСЯЦА(B7,0))*(B7-LOOKUP(B7,$A$2:$L$2))-LOOKUP(C7,$A$2:$L$2,$A$3:$L$3)/DAY(_XLL.КОНМЕСЯЦА(C7,0))*(_XLL.КОНМЕСЯЦА(C7,0)-C7)</f>
        <v>58.241379310344826</v>
      </c>
      <c r="G7" s="4"/>
      <c r="I7" s="4"/>
      <c r="J7" s="4"/>
    </row>
    <row r="8" spans="1:10" ht="15">
      <c r="A8" s="1" t="s">
        <v>3</v>
      </c>
      <c r="B8" s="2">
        <v>42416</v>
      </c>
      <c r="C8" s="2">
        <v>42631</v>
      </c>
      <c r="D8" s="1">
        <f>B3/29*14+C3+D3+E3+F3+G3+H3+I3/30*18</f>
        <v>1019.2786206896551</v>
      </c>
      <c r="E8" s="6">
        <f>SUM(INDEX($A$3:$L$3,MATCH(B8,$A$2:$L$2)):INDEX($A$3:$L$3,MATCH(C8,$A$2:$L$2)))-LOOKUP(B8,$A$2:$L$2,$A$3:$L$3)/DAY(_XLL.КОНМЕСЯЦА(B8,0))*(B8-LOOKUP(B8,$A$2:$L$2))-LOOKUP(C8,$A$2:$L$2,$A$3:$L$3)/DAY(_XLL.КОНМЕСЯЦА(C8,0))*(_XLL.КОНМЕСЯЦА(C8,0)-C8)</f>
        <v>1019.2786206896551</v>
      </c>
      <c r="G8" s="4"/>
      <c r="I8" s="4"/>
      <c r="J8" s="4"/>
    </row>
  </sheetData>
  <sheetProtection/>
  <mergeCells count="1">
    <mergeCell ref="A1:L1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2017-04-08T05:35:09Z</dcterms:modified>
  <cp:category/>
  <cp:version/>
  <cp:contentType/>
  <cp:contentStatus/>
</cp:coreProperties>
</file>