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20" yWindow="120" windowWidth="28695" windowHeight="12525"/>
  </bookViews>
  <sheets>
    <sheet name="wk stat" sheetId="2" r:id="rId1"/>
    <sheet name="Дилеры" sheetId="1" r:id="rId2"/>
  </sheets>
  <calcPr calcId="162913" calcOnSave="0"/>
</workbook>
</file>

<file path=xl/calcChain.xml><?xml version="1.0" encoding="utf-8"?>
<calcChain xmlns="http://schemas.openxmlformats.org/spreadsheetml/2006/main">
  <c r="C3" i="2" l="1"/>
  <c r="D3" i="2"/>
  <c r="E3" i="2"/>
  <c r="F3" i="2"/>
  <c r="G3" i="2"/>
  <c r="C4" i="2"/>
  <c r="D4" i="2"/>
  <c r="E4" i="2"/>
  <c r="F4" i="2"/>
  <c r="G4" i="2"/>
  <c r="C5" i="2"/>
  <c r="D5" i="2"/>
  <c r="E5" i="2"/>
  <c r="F5" i="2"/>
  <c r="G5" i="2"/>
  <c r="C6" i="2"/>
  <c r="D6" i="2"/>
  <c r="E6" i="2"/>
  <c r="F6" i="2"/>
  <c r="G6" i="2"/>
  <c r="C7" i="2"/>
  <c r="D7" i="2"/>
  <c r="E7" i="2"/>
  <c r="F7" i="2"/>
  <c r="G7" i="2"/>
  <c r="C8" i="2"/>
  <c r="D8" i="2"/>
  <c r="E8" i="2"/>
  <c r="F8" i="2"/>
  <c r="G8" i="2"/>
  <c r="A3" i="2"/>
  <c r="A4" i="2"/>
  <c r="A5" i="2"/>
  <c r="A6" i="2"/>
  <c r="A7" i="2"/>
  <c r="A8" i="2"/>
  <c r="G2" i="2"/>
  <c r="F2" i="2"/>
  <c r="E2" i="2"/>
  <c r="D2" i="2"/>
  <c r="C2" i="2"/>
  <c r="A2" i="2"/>
</calcChain>
</file>

<file path=xl/sharedStrings.xml><?xml version="1.0" encoding="utf-8"?>
<sst xmlns="http://schemas.openxmlformats.org/spreadsheetml/2006/main" count="68" uniqueCount="58">
  <si>
    <t>Маршурт</t>
  </si>
  <si>
    <t>Дилерский код</t>
  </si>
  <si>
    <t>Индекс</t>
  </si>
  <si>
    <t>Город</t>
  </si>
  <si>
    <t>Адрес</t>
  </si>
  <si>
    <t>Контактное лицо</t>
  </si>
  <si>
    <t>Тел.</t>
  </si>
  <si>
    <t>Барнаул</t>
  </si>
  <si>
    <t>Павловский тракт 249-е</t>
  </si>
  <si>
    <t>Батюк Сергей</t>
  </si>
  <si>
    <r>
      <t xml:space="preserve">Павловский тракт 249-е, </t>
    </r>
    <r>
      <rPr>
        <b/>
        <sz val="12"/>
        <rFont val="Times New Roman"/>
        <family val="1"/>
        <charset val="204"/>
      </rPr>
      <t/>
    </r>
  </si>
  <si>
    <t>Бестужев Алексей</t>
  </si>
  <si>
    <t>1055 / 4059</t>
  </si>
  <si>
    <t>Белгород</t>
  </si>
  <si>
    <t xml:space="preserve"> проспект Б.Хмельницкого, 184</t>
  </si>
  <si>
    <t>Сергей Буланенко</t>
  </si>
  <si>
    <t>Бийск</t>
  </si>
  <si>
    <t>Шубенский 65</t>
  </si>
  <si>
    <t>Инженер по гарантии</t>
  </si>
  <si>
    <t>Благовещенск</t>
  </si>
  <si>
    <t>Новотроицкое шоссе 12/2</t>
  </si>
  <si>
    <t>Терюков Артём</t>
  </si>
  <si>
    <t>Брянск</t>
  </si>
  <si>
    <t>Станке Димитрова 114</t>
  </si>
  <si>
    <t>Сергей Кузин</t>
  </si>
  <si>
    <t>Советская 88</t>
  </si>
  <si>
    <t>Татьяна Моисеева</t>
  </si>
  <si>
    <t>1184 / 4067</t>
  </si>
  <si>
    <t>Смоленск</t>
  </si>
  <si>
    <t>ул. Кутузова, д. 15Б</t>
  </si>
  <si>
    <t>Артур Семенков</t>
  </si>
  <si>
    <t>1144 / 4057</t>
  </si>
  <si>
    <t>Сыктывкар</t>
  </si>
  <si>
    <t>ул.Гаражная 5</t>
  </si>
  <si>
    <t>Сергей Сурвасев, Григорий Демин</t>
  </si>
  <si>
    <t>Великий Новгород</t>
  </si>
  <si>
    <t>Большая Санкт-Петербугская 173</t>
  </si>
  <si>
    <t>Петр Лукьянов, Юрий Степанов</t>
  </si>
  <si>
    <t>1058 / 4044</t>
  </si>
  <si>
    <t>Иркутск</t>
  </si>
  <si>
    <t>ул.Трактовая 22а</t>
  </si>
  <si>
    <t>Александр Норкин</t>
  </si>
  <si>
    <t>Братск</t>
  </si>
  <si>
    <t>ул. Коммунальная, 9</t>
  </si>
  <si>
    <t>1093 / 4072</t>
  </si>
  <si>
    <t>Хабаровск</t>
  </si>
  <si>
    <t>Воронежская 85</t>
  </si>
  <si>
    <t>Сергей Петелькин</t>
  </si>
  <si>
    <t>Мурманск</t>
  </si>
  <si>
    <t>Прибрежная 12</t>
  </si>
  <si>
    <t>Дзержинск</t>
  </si>
  <si>
    <t>пр-т Чкалова 58 Б</t>
  </si>
  <si>
    <t>Андрей Лобанкин</t>
  </si>
  <si>
    <t>1197 / 4076</t>
  </si>
  <si>
    <t>Нижний Новгород</t>
  </si>
  <si>
    <t>Комсомольское шоссе 14 А</t>
  </si>
  <si>
    <t>Морозов Дмитрий</t>
  </si>
  <si>
    <t xml:space="preserve">Маршрут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</si>
</sst>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7" fillId="0" borderId="0"/>
    <xf numFmtId="0" fontId="8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1">
    <xf numFmtId="0" fontId="0" fillId="0" borderId="0" xfId="0"/>
    <xf numFmtId="0" fontId="5" fillId="3" borderId="2" xfId="2" applyNumberFormat="1" applyFont="1" applyFill="1" applyBorder="1" applyAlignment="1" applyProtection="1">
      <alignment horizontal="center" vertical="center"/>
      <protection locked="0"/>
    </xf>
    <xf numFmtId="0" fontId="5" fillId="3" borderId="2" xfId="2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14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 applyProtection="1">
      <alignment horizontal="center" vertical="center"/>
      <protection locked="0"/>
    </xf>
  </cellXfs>
  <cellStyles count="17">
    <cellStyle name="_Packaging appendix to contract 2010" xfId="3"/>
    <cellStyle name="20% — акцент6" xfId="2" builtinId="50"/>
    <cellStyle name="Style 1" xfId="4"/>
    <cellStyle name="Заголовок 3" xfId="1" builtinId="18"/>
    <cellStyle name="Обычный" xfId="0" builtinId="0"/>
    <cellStyle name="Обычный 2" xfId="5"/>
    <cellStyle name="Обычный 2 2" xfId="8"/>
    <cellStyle name="Обычный 3" xfId="6"/>
    <cellStyle name="Обычный 4" xfId="7"/>
    <cellStyle name="Обычный 44" xfId="9"/>
    <cellStyle name="Обычный 46" xfId="10"/>
    <cellStyle name="Обычный 48" xfId="11"/>
    <cellStyle name="Обычный 50" xfId="12"/>
    <cellStyle name="Обычный 52" xfId="13"/>
    <cellStyle name="Обычный 54" xfId="14"/>
    <cellStyle name="Обычный 56" xfId="15"/>
    <cellStyle name="Обычный 58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C3" sqref="C3"/>
    </sheetView>
  </sheetViews>
  <sheetFormatPr defaultRowHeight="15" x14ac:dyDescent="0.25"/>
  <cols>
    <col min="1" max="1" width="8.85546875" bestFit="1" customWidth="1"/>
    <col min="2" max="2" width="15.7109375" bestFit="1" customWidth="1"/>
    <col min="3" max="3" width="8" bestFit="1" customWidth="1"/>
    <col min="4" max="4" width="8.85546875" bestFit="1" customWidth="1"/>
    <col min="5" max="5" width="24.7109375" bestFit="1" customWidth="1"/>
    <col min="6" max="6" width="18.140625" bestFit="1" customWidth="1"/>
    <col min="7" max="7" width="7.85546875" bestFit="1" customWidth="1"/>
  </cols>
  <sheetData>
    <row r="1" spans="1:7" ht="31.5" x14ac:dyDescent="0.25">
      <c r="A1" s="8" t="s">
        <v>57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</row>
    <row r="2" spans="1:7" ht="15.75" x14ac:dyDescent="0.25">
      <c r="A2" s="7">
        <f>INDEX(Дилеры!A:A,MATCH(B2,Дилеры!B:B,0),1)</f>
        <v>1</v>
      </c>
      <c r="B2" s="9">
        <v>1060</v>
      </c>
      <c r="C2" s="7">
        <f>VLOOKUP(B2,Дилеры!B:C,2,0)</f>
        <v>656066</v>
      </c>
      <c r="D2" s="7" t="str">
        <f>VLOOKUP(B2,Дилеры!B:D,3,0)</f>
        <v>Барнаул</v>
      </c>
      <c r="E2" s="7" t="str">
        <f>VLOOKUP(B2,Дилеры!B:E,4,0)</f>
        <v>Павловский тракт 249-е</v>
      </c>
      <c r="F2" s="7" t="str">
        <f>VLOOKUP(B2,Дилеры!B:F,5,0)</f>
        <v>Батюк Сергей</v>
      </c>
      <c r="G2" s="7">
        <f>VLOOKUP(B2,Дилеры!B:G,6,0)</f>
        <v>12</v>
      </c>
    </row>
    <row r="3" spans="1:7" ht="15.75" x14ac:dyDescent="0.25">
      <c r="A3" s="7">
        <f>INDEX(Дилеры!A:A,MATCH(B3,Дилеры!B:B,0),1)</f>
        <v>1</v>
      </c>
      <c r="B3" s="9">
        <v>4008</v>
      </c>
      <c r="C3" s="7">
        <f>VLOOKUP(B3,Дилеры!B:C,2,0)</f>
        <v>656066</v>
      </c>
      <c r="D3" s="7" t="str">
        <f>VLOOKUP(B3,Дилеры!B:D,3,0)</f>
        <v>Барнаул</v>
      </c>
      <c r="E3" s="7" t="str">
        <f>VLOOKUP(B3,Дилеры!B:E,4,0)</f>
        <v xml:space="preserve">Павловский тракт 249-е, </v>
      </c>
      <c r="F3" s="7" t="str">
        <f>VLOOKUP(B3,Дилеры!B:F,5,0)</f>
        <v>Бестужев Алексей</v>
      </c>
      <c r="G3" s="7">
        <f>VLOOKUP(B3,Дилеры!B:G,6,0)</f>
        <v>13</v>
      </c>
    </row>
    <row r="4" spans="1:7" ht="15.75" x14ac:dyDescent="0.25">
      <c r="A4" s="7">
        <f>INDEX(Дилеры!A:A,MATCH(B4,Дилеры!B:B,0),1)</f>
        <v>7</v>
      </c>
      <c r="B4" s="9">
        <v>1166</v>
      </c>
      <c r="C4" s="7">
        <f>VLOOKUP(B4,Дилеры!B:C,2,0)</f>
        <v>173008</v>
      </c>
      <c r="D4" s="7" t="str">
        <f>VLOOKUP(B4,Дилеры!B:D,3,0)</f>
        <v>Великий Новгород</v>
      </c>
      <c r="E4" s="7" t="str">
        <f>VLOOKUP(B4,Дилеры!B:E,4,0)</f>
        <v>Большая Санкт-Петербугская 173</v>
      </c>
      <c r="F4" s="7" t="str">
        <f>VLOOKUP(B4,Дилеры!B:F,5,0)</f>
        <v>Петр Лукьянов, Юрий Степанов</v>
      </c>
      <c r="G4" s="7">
        <f>VLOOKUP(B4,Дилеры!B:G,6,0)</f>
        <v>21</v>
      </c>
    </row>
    <row r="5" spans="1:7" ht="15.75" x14ac:dyDescent="0.25">
      <c r="A5" s="7">
        <f>INDEX(Дилеры!A:A,MATCH(B5,Дилеры!B:B,0),1)</f>
        <v>37</v>
      </c>
      <c r="B5" s="9">
        <v>1107</v>
      </c>
      <c r="C5" s="7">
        <f>VLOOKUP(B5,Дилеры!B:C,2,0)</f>
        <v>606007</v>
      </c>
      <c r="D5" s="7" t="str">
        <f>VLOOKUP(B5,Дилеры!B:D,3,0)</f>
        <v>Дзержинск</v>
      </c>
      <c r="E5" s="7" t="str">
        <f>VLOOKUP(B5,Дилеры!B:E,4,0)</f>
        <v>пр-т Чкалова 58 Б</v>
      </c>
      <c r="F5" s="7" t="str">
        <f>VLOOKUP(B5,Дилеры!B:F,5,0)</f>
        <v>Андрей Лобанкин</v>
      </c>
      <c r="G5" s="7">
        <f>VLOOKUP(B5,Дилеры!B:G,6,0)</f>
        <v>26</v>
      </c>
    </row>
    <row r="6" spans="1:7" ht="15.75" x14ac:dyDescent="0.25">
      <c r="A6" s="7">
        <f>INDEX(Дилеры!A:A,MATCH(B6,Дилеры!B:B,0),1)</f>
        <v>9</v>
      </c>
      <c r="B6" s="9">
        <v>1129</v>
      </c>
      <c r="C6" s="7">
        <f>VLOOKUP(B6,Дилеры!B:C,2,0)</f>
        <v>665717</v>
      </c>
      <c r="D6" s="7" t="str">
        <f>VLOOKUP(B6,Дилеры!B:D,3,0)</f>
        <v>Братск</v>
      </c>
      <c r="E6" s="7" t="str">
        <f>VLOOKUP(B6,Дилеры!B:E,4,0)</f>
        <v>ул. Коммунальная, 9</v>
      </c>
      <c r="F6" s="7" t="str">
        <f>VLOOKUP(B6,Дилеры!B:F,5,0)</f>
        <v>Инженер по гарантии</v>
      </c>
      <c r="G6" s="7">
        <f>VLOOKUP(B6,Дилеры!B:G,6,0)</f>
        <v>23</v>
      </c>
    </row>
    <row r="7" spans="1:7" ht="15.75" x14ac:dyDescent="0.25">
      <c r="A7" s="7">
        <f>INDEX(Дилеры!A:A,MATCH(B7,Дилеры!B:B,0),1)</f>
        <v>5</v>
      </c>
      <c r="B7" s="9">
        <v>2056</v>
      </c>
      <c r="C7" s="7">
        <f>VLOOKUP(B7,Дилеры!B:C,2,0)</f>
        <v>241050</v>
      </c>
      <c r="D7" s="7" t="str">
        <f>VLOOKUP(B7,Дилеры!B:D,3,0)</f>
        <v>Брянск</v>
      </c>
      <c r="E7" s="7" t="str">
        <f>VLOOKUP(B7,Дилеры!B:E,4,0)</f>
        <v>Станке Димитрова 114</v>
      </c>
      <c r="F7" s="7" t="str">
        <f>VLOOKUP(B7,Дилеры!B:F,5,0)</f>
        <v>Сергей Кузин</v>
      </c>
      <c r="G7" s="7">
        <f>VLOOKUP(B7,Дилеры!B:G,6,0)</f>
        <v>17</v>
      </c>
    </row>
    <row r="8" spans="1:7" ht="15.75" x14ac:dyDescent="0.25">
      <c r="A8" s="7">
        <f>INDEX(Дилеры!A:A,MATCH(B8,Дилеры!B:B,0),1)</f>
        <v>36</v>
      </c>
      <c r="B8" s="9">
        <v>1092</v>
      </c>
      <c r="C8" s="7">
        <f>VLOOKUP(B8,Дилеры!B:C,2,0)</f>
        <v>183003</v>
      </c>
      <c r="D8" s="7" t="str">
        <f>VLOOKUP(B8,Дилеры!B:D,3,0)</f>
        <v>Мурманск</v>
      </c>
      <c r="E8" s="7" t="str">
        <f>VLOOKUP(B8,Дилеры!B:E,4,0)</f>
        <v>Прибрежная 12</v>
      </c>
      <c r="F8" s="7" t="str">
        <f>VLOOKUP(B8,Дилеры!B:F,5,0)</f>
        <v>Инженер по гарантии</v>
      </c>
      <c r="G8" s="7">
        <f>VLOOKUP(B8,Дилеры!B:G,6,0)</f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18" sqref="E18"/>
    </sheetView>
  </sheetViews>
  <sheetFormatPr defaultRowHeight="15" x14ac:dyDescent="0.25"/>
  <cols>
    <col min="1" max="1" width="10.7109375" bestFit="1" customWidth="1"/>
    <col min="2" max="2" width="16.5703125" bestFit="1" customWidth="1"/>
    <col min="3" max="3" width="8.5703125" bestFit="1" customWidth="1"/>
    <col min="4" max="4" width="19.5703125" bestFit="1" customWidth="1"/>
    <col min="5" max="5" width="34" bestFit="1" customWidth="1"/>
    <col min="6" max="6" width="36" bestFit="1" customWidth="1"/>
    <col min="7" max="7" width="5.42578125" bestFit="1" customWidth="1"/>
  </cols>
  <sheetData>
    <row r="1" spans="1:7" ht="15.75" x14ac:dyDescent="0.2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7" ht="15.75" x14ac:dyDescent="0.25">
      <c r="A2" s="3">
        <v>1</v>
      </c>
      <c r="B2" s="1">
        <v>1060</v>
      </c>
      <c r="C2" s="1">
        <v>656066</v>
      </c>
      <c r="D2" s="4" t="s">
        <v>7</v>
      </c>
      <c r="E2" s="1" t="s">
        <v>8</v>
      </c>
      <c r="F2" s="2" t="s">
        <v>9</v>
      </c>
      <c r="G2" s="2">
        <v>12</v>
      </c>
    </row>
    <row r="3" spans="1:7" ht="15.75" x14ac:dyDescent="0.25">
      <c r="A3" s="3">
        <v>1</v>
      </c>
      <c r="B3" s="1">
        <v>4008</v>
      </c>
      <c r="C3" s="1">
        <v>656066</v>
      </c>
      <c r="D3" s="4" t="s">
        <v>7</v>
      </c>
      <c r="E3" s="1" t="s">
        <v>10</v>
      </c>
      <c r="F3" s="2" t="s">
        <v>11</v>
      </c>
      <c r="G3" s="2">
        <v>13</v>
      </c>
    </row>
    <row r="4" spans="1:7" ht="15.75" x14ac:dyDescent="0.25">
      <c r="A4" s="3">
        <v>2</v>
      </c>
      <c r="B4" s="1" t="s">
        <v>12</v>
      </c>
      <c r="C4" s="1">
        <v>308010</v>
      </c>
      <c r="D4" s="4" t="s">
        <v>13</v>
      </c>
      <c r="E4" s="1" t="s">
        <v>14</v>
      </c>
      <c r="F4" s="2" t="s">
        <v>15</v>
      </c>
      <c r="G4" s="2">
        <v>14</v>
      </c>
    </row>
    <row r="5" spans="1:7" ht="15.75" x14ac:dyDescent="0.25">
      <c r="A5" s="3">
        <v>3</v>
      </c>
      <c r="B5" s="1">
        <v>1168</v>
      </c>
      <c r="C5" s="1">
        <v>659300</v>
      </c>
      <c r="D5" s="4" t="s">
        <v>16</v>
      </c>
      <c r="E5" s="1" t="s">
        <v>17</v>
      </c>
      <c r="F5" s="2" t="s">
        <v>18</v>
      </c>
      <c r="G5" s="2">
        <v>15</v>
      </c>
    </row>
    <row r="6" spans="1:7" ht="15.75" x14ac:dyDescent="0.25">
      <c r="A6" s="3">
        <v>4</v>
      </c>
      <c r="B6" s="1">
        <v>1111</v>
      </c>
      <c r="C6" s="1">
        <v>675028</v>
      </c>
      <c r="D6" s="4" t="s">
        <v>19</v>
      </c>
      <c r="E6" s="1" t="s">
        <v>20</v>
      </c>
      <c r="F6" s="2" t="s">
        <v>21</v>
      </c>
      <c r="G6" s="2">
        <v>16</v>
      </c>
    </row>
    <row r="7" spans="1:7" ht="15.75" x14ac:dyDescent="0.25">
      <c r="A7" s="3">
        <v>5</v>
      </c>
      <c r="B7" s="1">
        <v>2056</v>
      </c>
      <c r="C7" s="1">
        <v>241050</v>
      </c>
      <c r="D7" s="4" t="s">
        <v>22</v>
      </c>
      <c r="E7" s="1" t="s">
        <v>23</v>
      </c>
      <c r="F7" s="2" t="s">
        <v>24</v>
      </c>
      <c r="G7" s="2">
        <v>17</v>
      </c>
    </row>
    <row r="8" spans="1:7" ht="15.75" x14ac:dyDescent="0.25">
      <c r="A8" s="3">
        <v>5</v>
      </c>
      <c r="B8" s="1">
        <v>4051</v>
      </c>
      <c r="C8" s="1">
        <v>241050</v>
      </c>
      <c r="D8" s="4" t="s">
        <v>22</v>
      </c>
      <c r="E8" s="1" t="s">
        <v>25</v>
      </c>
      <c r="F8" s="2" t="s">
        <v>26</v>
      </c>
      <c r="G8" s="2">
        <v>18</v>
      </c>
    </row>
    <row r="9" spans="1:7" ht="15.75" x14ac:dyDescent="0.25">
      <c r="A9" s="3">
        <v>5</v>
      </c>
      <c r="B9" s="1" t="s">
        <v>27</v>
      </c>
      <c r="C9" s="1">
        <v>214011</v>
      </c>
      <c r="D9" s="4" t="s">
        <v>28</v>
      </c>
      <c r="E9" s="1" t="s">
        <v>29</v>
      </c>
      <c r="F9" s="2" t="s">
        <v>30</v>
      </c>
      <c r="G9" s="2">
        <v>19</v>
      </c>
    </row>
    <row r="10" spans="1:7" ht="15.75" x14ac:dyDescent="0.25">
      <c r="A10" s="3">
        <v>6</v>
      </c>
      <c r="B10" s="1" t="s">
        <v>31</v>
      </c>
      <c r="C10" s="1">
        <v>167000</v>
      </c>
      <c r="D10" s="4" t="s">
        <v>32</v>
      </c>
      <c r="E10" s="1" t="s">
        <v>33</v>
      </c>
      <c r="F10" s="2" t="s">
        <v>34</v>
      </c>
      <c r="G10" s="2">
        <v>20</v>
      </c>
    </row>
    <row r="11" spans="1:7" ht="15.75" x14ac:dyDescent="0.25">
      <c r="A11" s="3">
        <v>7</v>
      </c>
      <c r="B11" s="1">
        <v>1166</v>
      </c>
      <c r="C11" s="1">
        <v>173008</v>
      </c>
      <c r="D11" s="4" t="s">
        <v>35</v>
      </c>
      <c r="E11" s="1" t="s">
        <v>36</v>
      </c>
      <c r="F11" s="2" t="s">
        <v>37</v>
      </c>
      <c r="G11" s="2">
        <v>21</v>
      </c>
    </row>
    <row r="12" spans="1:7" ht="15.75" x14ac:dyDescent="0.25">
      <c r="A12" s="3">
        <v>9</v>
      </c>
      <c r="B12" s="1" t="s">
        <v>38</v>
      </c>
      <c r="C12" s="1">
        <v>664024</v>
      </c>
      <c r="D12" s="4" t="s">
        <v>39</v>
      </c>
      <c r="E12" s="1" t="s">
        <v>40</v>
      </c>
      <c r="F12" s="2" t="s">
        <v>41</v>
      </c>
      <c r="G12" s="2">
        <v>22</v>
      </c>
    </row>
    <row r="13" spans="1:7" ht="15.75" x14ac:dyDescent="0.25">
      <c r="A13" s="3">
        <v>9</v>
      </c>
      <c r="B13" s="1">
        <v>1129</v>
      </c>
      <c r="C13" s="1">
        <v>665717</v>
      </c>
      <c r="D13" s="4" t="s">
        <v>42</v>
      </c>
      <c r="E13" s="1" t="s">
        <v>43</v>
      </c>
      <c r="F13" s="2" t="s">
        <v>18</v>
      </c>
      <c r="G13" s="2">
        <v>23</v>
      </c>
    </row>
    <row r="14" spans="1:7" ht="15.75" x14ac:dyDescent="0.25">
      <c r="A14" s="3">
        <v>10</v>
      </c>
      <c r="B14" s="1" t="s">
        <v>44</v>
      </c>
      <c r="C14" s="1">
        <v>680042</v>
      </c>
      <c r="D14" s="4" t="s">
        <v>45</v>
      </c>
      <c r="E14" s="1" t="s">
        <v>46</v>
      </c>
      <c r="F14" s="2" t="s">
        <v>47</v>
      </c>
      <c r="G14" s="2">
        <v>24</v>
      </c>
    </row>
    <row r="15" spans="1:7" ht="15.75" x14ac:dyDescent="0.25">
      <c r="A15" s="3">
        <v>36</v>
      </c>
      <c r="B15" s="1">
        <v>1092</v>
      </c>
      <c r="C15" s="1">
        <v>183003</v>
      </c>
      <c r="D15" s="4" t="s">
        <v>48</v>
      </c>
      <c r="E15" s="1" t="s">
        <v>49</v>
      </c>
      <c r="F15" s="2" t="s">
        <v>18</v>
      </c>
      <c r="G15" s="2">
        <v>25</v>
      </c>
    </row>
    <row r="16" spans="1:7" ht="15.75" x14ac:dyDescent="0.25">
      <c r="A16" s="3">
        <v>37</v>
      </c>
      <c r="B16" s="1">
        <v>1107</v>
      </c>
      <c r="C16" s="1">
        <v>606007</v>
      </c>
      <c r="D16" s="4" t="s">
        <v>50</v>
      </c>
      <c r="E16" s="1" t="s">
        <v>51</v>
      </c>
      <c r="F16" s="2" t="s">
        <v>52</v>
      </c>
      <c r="G16" s="2">
        <v>26</v>
      </c>
    </row>
    <row r="17" spans="1:7" ht="15.75" x14ac:dyDescent="0.25">
      <c r="A17" s="3">
        <v>37</v>
      </c>
      <c r="B17" s="1" t="s">
        <v>53</v>
      </c>
      <c r="C17" s="1">
        <v>603028</v>
      </c>
      <c r="D17" s="4" t="s">
        <v>54</v>
      </c>
      <c r="E17" s="1" t="s">
        <v>55</v>
      </c>
      <c r="F17" s="2" t="s">
        <v>56</v>
      </c>
      <c r="G17" s="2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wk stat</vt:lpstr>
      <vt:lpstr>Дилеры</vt:lpstr>
    </vt:vector>
  </TitlesOfParts>
  <Company>TNT Express 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k177cxv</dc:creator>
  <cp:lastModifiedBy>User</cp:lastModifiedBy>
  <dcterms:created xsi:type="dcterms:W3CDTF">2017-04-10T11:13:59Z</dcterms:created>
  <dcterms:modified xsi:type="dcterms:W3CDTF">2017-04-10T11:22:42Z</dcterms:modified>
</cp:coreProperties>
</file>