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База " sheetId="1" r:id="rId1"/>
    <sheet name="Подбор" sheetId="2" r:id="rId2"/>
  </sheets>
  <definedNames>
    <definedName name="Диа">INDEX('База '!$C$1:$C$11,MATCH(Подбор!$A1,'База '!$A$1:$A$11,)):INDEX('База '!$C$1:$C$11,MATCH(Подбор!$A1,'База '!$A$1:$A$11,)+COUNTIF('База '!$A$1:$A$11,Подбор!$A1))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3" i="2"/>
  <c r="F10" i="2"/>
  <c r="D3" i="2"/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2" i="1" a="1"/>
  <c r="D2" i="1" s="1"/>
  <c r="F2" i="1"/>
  <c r="D4" i="2" l="1"/>
  <c r="D6" i="2"/>
  <c r="D5" i="2"/>
  <c r="D7" i="2"/>
  <c r="D8" i="2"/>
  <c r="D9" i="2"/>
  <c r="D10" i="2"/>
</calcChain>
</file>

<file path=xl/sharedStrings.xml><?xml version="1.0" encoding="utf-8"?>
<sst xmlns="http://schemas.openxmlformats.org/spreadsheetml/2006/main" count="24" uniqueCount="20">
  <si>
    <t xml:space="preserve">Манифесты </t>
  </si>
  <si>
    <t>Предмет 1</t>
  </si>
  <si>
    <t xml:space="preserve">болт </t>
  </si>
  <si>
    <t>винт</t>
  </si>
  <si>
    <t>гайка</t>
  </si>
  <si>
    <t>шайба</t>
  </si>
  <si>
    <t>шуруп</t>
  </si>
  <si>
    <t xml:space="preserve">шплинт </t>
  </si>
  <si>
    <t>саморез</t>
  </si>
  <si>
    <t>палец</t>
  </si>
  <si>
    <t>облицовка</t>
  </si>
  <si>
    <t>Модель станка</t>
  </si>
  <si>
    <t>Расходники</t>
  </si>
  <si>
    <t>№ Ячейки</t>
  </si>
  <si>
    <t>3151-02</t>
  </si>
  <si>
    <t>469-1</t>
  </si>
  <si>
    <t>Манифест (пробивается вручную)</t>
  </si>
  <si>
    <t>Здесь должен быть  номер 3151-02</t>
  </si>
  <si>
    <t>Критерий взят условно. Как начало названия станка (пробивается вручную, если есть пересечение с другим станком)</t>
  </si>
  <si>
    <r>
      <rPr>
        <b/>
        <sz val="11"/>
        <color rgb="FFFF0000"/>
        <rFont val="Calibri"/>
        <family val="2"/>
        <charset val="204"/>
        <scheme val="minor"/>
      </rPr>
      <t xml:space="preserve">Не понятна логика.
Почему - </t>
    </r>
    <r>
      <rPr>
        <sz val="11"/>
        <color theme="1"/>
        <rFont val="Calibri"/>
        <family val="2"/>
        <charset val="204"/>
        <scheme val="minor"/>
      </rPr>
      <t>Здесь должен быть  номер 469-1, если нет критерия "3151"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</si>
</sst>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rgb="FF000000"/>
      <name val="Calibri"/>
      <family val="2"/>
      <charset val="204"/>
    </font>
    <font>
      <b/>
      <sz val="4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5" xfId="0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C11"/>
    </sheetView>
  </sheetViews>
  <sheetFormatPr defaultRowHeight="15" x14ac:dyDescent="0.25"/>
  <cols>
    <col min="1" max="1" width="26" customWidth="1"/>
    <col min="2" max="2" width="13.85546875" customWidth="1"/>
    <col min="3" max="3" width="18.140625" customWidth="1"/>
  </cols>
  <sheetData>
    <row r="1" spans="1:6" x14ac:dyDescent="0.25">
      <c r="A1" s="1" t="s">
        <v>0</v>
      </c>
      <c r="B1" s="1" t="s">
        <v>12</v>
      </c>
      <c r="C1" s="1" t="s">
        <v>11</v>
      </c>
    </row>
    <row r="2" spans="1:6" x14ac:dyDescent="0.25">
      <c r="A2" s="1">
        <v>4454</v>
      </c>
      <c r="B2" s="1" t="s">
        <v>4</v>
      </c>
      <c r="C2" s="6" t="s">
        <v>15</v>
      </c>
      <c r="D2">
        <f t="array" ref="D2">SUM(IF((Подбор!$A$3:$A$10='База '!A2)*(Подбор!$C$3:$C$10='База '!C2),ROW(Подбор!$C$3:$C$10),""))</f>
        <v>0</v>
      </c>
      <c r="F2" t="str">
        <f>$A$2:$A$21&amp;$C$2:$C$21</f>
        <v>4454469-1</v>
      </c>
    </row>
    <row r="3" spans="1:6" x14ac:dyDescent="0.25">
      <c r="A3" s="1">
        <v>4454</v>
      </c>
      <c r="B3" s="1" t="s">
        <v>5</v>
      </c>
      <c r="C3" s="6" t="s">
        <v>14</v>
      </c>
      <c r="D3">
        <f t="array" ref="D3">SUM(IF((Подбор!$A$3:$A$10='База '!A3)*(Подбор!$C$3:$C$10='База '!C3),ROW(Подбор!$C$3:$C$10),""))</f>
        <v>0</v>
      </c>
    </row>
    <row r="4" spans="1:6" x14ac:dyDescent="0.25">
      <c r="A4" s="1">
        <v>4542</v>
      </c>
      <c r="B4" s="1" t="s">
        <v>9</v>
      </c>
      <c r="C4" s="6">
        <v>2541</v>
      </c>
      <c r="D4">
        <f t="array" ref="D4">SUM(IF((Подбор!$A$3:$A$10='База '!A4)*(Подбор!$C$3:$C$10='База '!C4),ROW(Подбор!$C$3:$C$10),""))</f>
        <v>0</v>
      </c>
    </row>
    <row r="5" spans="1:6" x14ac:dyDescent="0.25">
      <c r="A5" s="1">
        <v>4545</v>
      </c>
      <c r="B5" s="1" t="s">
        <v>7</v>
      </c>
      <c r="C5" s="6" t="s">
        <v>15</v>
      </c>
      <c r="D5">
        <f t="array" ref="D5">SUM(IF((Подбор!$A$3:$A$10='База '!A5)*(Подбор!$C$3:$C$10='База '!C5),ROW(Подбор!$C$3:$C$10),""))</f>
        <v>0</v>
      </c>
    </row>
    <row r="6" spans="1:6" x14ac:dyDescent="0.25">
      <c r="A6" s="1">
        <v>4545</v>
      </c>
      <c r="B6" s="1" t="s">
        <v>2</v>
      </c>
      <c r="C6" s="6" t="s">
        <v>14</v>
      </c>
      <c r="D6">
        <f t="array" ref="D6">SUM(IF((Подбор!$A$3:$A$10='База '!A6)*(Подбор!$C$3:$C$10='База '!C6),ROW(Подбор!$C$3:$C$10),""))</f>
        <v>0</v>
      </c>
    </row>
    <row r="7" spans="1:6" x14ac:dyDescent="0.25">
      <c r="A7" s="1">
        <v>4575</v>
      </c>
      <c r="B7" s="1" t="s">
        <v>6</v>
      </c>
      <c r="C7" s="6" t="s">
        <v>15</v>
      </c>
      <c r="D7">
        <f t="array" ref="D7">SUM(IF((Подбор!$A$3:$A$10='База '!A7)*(Подбор!$C$3:$C$10='База '!C7),ROW(Подбор!$C$3:$C$10),""))</f>
        <v>0</v>
      </c>
    </row>
    <row r="8" spans="1:6" x14ac:dyDescent="0.25">
      <c r="A8" s="1">
        <v>4787</v>
      </c>
      <c r="B8" s="1" t="s">
        <v>10</v>
      </c>
      <c r="C8" s="6">
        <v>1456</v>
      </c>
      <c r="D8">
        <f t="array" ref="D8">SUM(IF((Подбор!$A$3:$A$10='База '!A8)*(Подбор!$C$3:$C$10='База '!C8),ROW(Подбор!$C$3:$C$10),""))</f>
        <v>0</v>
      </c>
    </row>
    <row r="9" spans="1:6" x14ac:dyDescent="0.25">
      <c r="A9" s="1">
        <v>5421</v>
      </c>
      <c r="B9" s="1" t="s">
        <v>1</v>
      </c>
      <c r="C9" s="6">
        <v>3162</v>
      </c>
      <c r="D9">
        <f t="array" ref="D9">SUM(IF((Подбор!$A$3:$A$10='База '!A9)*(Подбор!$C$3:$C$10='База '!C9),ROW(Подбор!$C$3:$C$10),""))</f>
        <v>0</v>
      </c>
    </row>
    <row r="10" spans="1:6" x14ac:dyDescent="0.25">
      <c r="A10" s="1">
        <v>5452</v>
      </c>
      <c r="B10" s="1" t="s">
        <v>3</v>
      </c>
      <c r="C10" s="6">
        <v>3163</v>
      </c>
      <c r="D10">
        <f t="array" ref="D10">SUM(IF((Подбор!$A$3:$A$10='База '!A10)*(Подбор!$C$3:$C$10='База '!C10),ROW(Подбор!$C$3:$C$10),""))</f>
        <v>0</v>
      </c>
    </row>
    <row r="11" spans="1:6" x14ac:dyDescent="0.25">
      <c r="A11" s="1">
        <v>7878</v>
      </c>
      <c r="B11" s="1" t="s">
        <v>8</v>
      </c>
      <c r="C11" s="6">
        <v>2363</v>
      </c>
      <c r="D11">
        <f t="array" ref="D11">SUM(IF((Подбор!$A$3:$A$10='База '!A11)*(Подбор!$C$3:$C$10='База '!C11),ROW(Подбор!$C$3:$C$10),""))</f>
        <v>0</v>
      </c>
    </row>
  </sheetData>
  <sortState ref="A2:C11">
    <sortCondition ref="A2:A11"/>
    <sortCondition descending="1" ref="C2:C11"/>
  </sortState>
  <conditionalFormatting sqref="A2:A1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70" zoomScaleNormal="70" workbookViewId="0">
      <selection activeCell="E4" sqref="E4"/>
    </sheetView>
  </sheetViews>
  <sheetFormatPr defaultRowHeight="15" x14ac:dyDescent="0.25"/>
  <cols>
    <col min="1" max="1" width="33.5703125" customWidth="1"/>
    <col min="2" max="2" width="13.85546875" customWidth="1"/>
    <col min="3" max="3" width="58" customWidth="1"/>
    <col min="4" max="4" width="30.42578125" customWidth="1"/>
    <col min="5" max="5" width="41.5703125" customWidth="1"/>
    <col min="6" max="6" width="22" customWidth="1"/>
    <col min="10" max="10" width="10.28515625" bestFit="1" customWidth="1"/>
  </cols>
  <sheetData>
    <row r="1" spans="1:6" ht="21" customHeight="1" x14ac:dyDescent="0.25">
      <c r="A1" s="8" t="s">
        <v>16</v>
      </c>
      <c r="B1" s="10" t="s">
        <v>13</v>
      </c>
      <c r="C1" s="8" t="s">
        <v>18</v>
      </c>
      <c r="D1" s="12" t="s">
        <v>11</v>
      </c>
    </row>
    <row r="2" spans="1:6" ht="39.75" customHeight="1" thickBot="1" x14ac:dyDescent="0.3">
      <c r="A2" s="9"/>
      <c r="B2" s="11"/>
      <c r="C2" s="14"/>
      <c r="D2" s="13"/>
    </row>
    <row r="3" spans="1:6" ht="62.25" thickBot="1" x14ac:dyDescent="0.3">
      <c r="A3" s="2">
        <v>5421</v>
      </c>
      <c r="B3" s="3">
        <v>1</v>
      </c>
      <c r="C3" s="3"/>
      <c r="D3" s="4">
        <f>VLOOKUP(A3,'База '!A:C,3,0)</f>
        <v>3162</v>
      </c>
      <c r="F3" s="15">
        <f>IF(C3,VLOOKUP(C3&amp;"*",Диа,1,0),VLOOKUP(A3,'База '!A:C,3,0))</f>
        <v>3162</v>
      </c>
    </row>
    <row r="4" spans="1:6" ht="62.25" thickBot="1" x14ac:dyDescent="0.3">
      <c r="A4" s="5">
        <v>4545</v>
      </c>
      <c r="B4" s="3">
        <v>2</v>
      </c>
      <c r="C4" s="3"/>
      <c r="D4" s="7" t="str">
        <f>VLOOKUP(A4,'База '!A:C,3,0)</f>
        <v>469-1</v>
      </c>
      <c r="E4" s="16" t="s">
        <v>19</v>
      </c>
      <c r="F4" s="15" t="str">
        <f>IF(C4,VLOOKUP(C4&amp;"*",Диа,1,0),VLOOKUP(A4,'База '!A:C,3,0))</f>
        <v>469-1</v>
      </c>
    </row>
    <row r="5" spans="1:6" ht="62.25" thickBot="1" x14ac:dyDescent="0.3">
      <c r="A5" s="5">
        <v>5452</v>
      </c>
      <c r="B5" s="3">
        <v>3</v>
      </c>
      <c r="C5" s="3"/>
      <c r="D5" s="4">
        <f>VLOOKUP(A5,'База '!A:C,3,0)</f>
        <v>3163</v>
      </c>
      <c r="F5" s="15">
        <f>IF(C5,VLOOKUP(C5&amp;"*",Диа,1,0),VLOOKUP(A5,'База '!A:C,3,0))</f>
        <v>3163</v>
      </c>
    </row>
    <row r="6" spans="1:6" ht="62.25" thickBot="1" x14ac:dyDescent="0.3">
      <c r="A6" s="5">
        <v>4454</v>
      </c>
      <c r="B6" s="3">
        <v>4</v>
      </c>
      <c r="C6" s="3">
        <v>3151</v>
      </c>
      <c r="D6" s="7" t="str">
        <f>VLOOKUP(A6,'База '!A:C,3,0)</f>
        <v>469-1</v>
      </c>
      <c r="E6" t="s">
        <v>17</v>
      </c>
      <c r="F6" s="15" t="str">
        <f>IF(C6,VLOOKUP(C6&amp;"*",Диа,1,0),VLOOKUP(A6,'База '!A:C,3,0))</f>
        <v>3151-02</v>
      </c>
    </row>
    <row r="7" spans="1:6" ht="62.25" thickBot="1" x14ac:dyDescent="0.3">
      <c r="A7" s="5">
        <v>4575</v>
      </c>
      <c r="B7" s="3">
        <v>5</v>
      </c>
      <c r="C7" s="3"/>
      <c r="D7" s="4" t="str">
        <f>VLOOKUP(A7,'База '!A:C,3,0)</f>
        <v>469-1</v>
      </c>
      <c r="F7" s="15" t="str">
        <f>IF(C7,VLOOKUP(C7&amp;"*",Диа,1,0),VLOOKUP(A7,'База '!A:C,3,0))</f>
        <v>469-1</v>
      </c>
    </row>
    <row r="8" spans="1:6" ht="62.25" thickBot="1" x14ac:dyDescent="0.3">
      <c r="A8" s="5">
        <v>7878</v>
      </c>
      <c r="B8" s="3">
        <v>6</v>
      </c>
      <c r="C8" s="3"/>
      <c r="D8" s="4">
        <f>VLOOKUP(A8,'База '!A:C,3,0)</f>
        <v>2363</v>
      </c>
      <c r="F8" s="15">
        <f>IF(C8,VLOOKUP(C8&amp;"*",Диа,1,0),VLOOKUP(A8,'База '!A:C,3,0))</f>
        <v>2363</v>
      </c>
    </row>
    <row r="9" spans="1:6" ht="62.25" thickBot="1" x14ac:dyDescent="0.3">
      <c r="A9" s="5">
        <v>4542</v>
      </c>
      <c r="B9" s="3">
        <v>7</v>
      </c>
      <c r="C9" s="3"/>
      <c r="D9" s="4">
        <f>VLOOKUP(A9,'База '!A:C,3,0)</f>
        <v>2541</v>
      </c>
      <c r="F9" s="15">
        <f>IF(C9,VLOOKUP(C9&amp;"*",Диа,1,0),VLOOKUP(A9,'База '!A:C,3,0))</f>
        <v>2541</v>
      </c>
    </row>
    <row r="10" spans="1:6" ht="62.25" thickBot="1" x14ac:dyDescent="0.3">
      <c r="A10" s="5">
        <v>4787</v>
      </c>
      <c r="B10" s="3">
        <v>8</v>
      </c>
      <c r="C10" s="3"/>
      <c r="D10" s="4">
        <f>VLOOKUP(A10,'База '!A:C,3,0)</f>
        <v>1456</v>
      </c>
      <c r="F10" s="15">
        <f>IF(C10,1,VLOOKUP(A10,'База '!A:C,3,0))</f>
        <v>1456</v>
      </c>
    </row>
  </sheetData>
  <mergeCells count="4">
    <mergeCell ref="A1:A2"/>
    <mergeCell ref="B1:B2"/>
    <mergeCell ref="D1:D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</vt:lpstr>
      <vt:lpstr>Подбор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User</cp:lastModifiedBy>
  <dcterms:created xsi:type="dcterms:W3CDTF">2017-04-19T17:19:27Z</dcterms:created>
  <dcterms:modified xsi:type="dcterms:W3CDTF">2017-04-19T20:10:04Z</dcterms:modified>
</cp:coreProperties>
</file>