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Excel\"/>
    </mc:Choice>
  </mc:AlternateContent>
  <bookViews>
    <workbookView xWindow="0" yWindow="0" windowWidth="12000" windowHeight="9795"/>
  </bookViews>
  <sheets>
    <sheet name="Лист1" sheetId="1" r:id="rId1"/>
  </sheets>
  <definedNames>
    <definedName name="_xlnm._FilterDatabase" localSheetId="0" hidden="1">Лист1!$A$1:$E$22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 a="1"/>
  <c r="C34" i="1" s="1"/>
  <c r="L3" i="1"/>
  <c r="C35" i="1" a="1"/>
  <c r="C35" i="1" l="1"/>
  <c r="C40" i="1" a="1"/>
  <c r="C40" i="1" s="1"/>
  <c r="J3" i="1" a="1"/>
  <c r="J3" i="1" s="1"/>
  <c r="J4" i="1" a="1"/>
  <c r="J4" i="1" s="1"/>
  <c r="J2" i="1" a="1"/>
  <c r="J2" i="1" s="1"/>
  <c r="G27" i="1"/>
  <c r="G28" i="1" s="1"/>
  <c r="G29" i="1" s="1"/>
  <c r="G30" i="1" s="1"/>
  <c r="G31" i="1" s="1"/>
  <c r="F27" i="1"/>
  <c r="F28" i="1" s="1"/>
  <c r="F29" i="1" l="1"/>
  <c r="F30" i="1" s="1"/>
  <c r="F31" i="1" s="1"/>
  <c r="L5" i="1"/>
  <c r="C38" i="1" l="1"/>
  <c r="C39" i="1" s="1"/>
  <c r="C37" i="1"/>
  <c r="L4" i="1"/>
  <c r="L2" i="1" l="1"/>
  <c r="E2" i="1" l="1"/>
  <c r="E22" i="1"/>
  <c r="E20" i="1"/>
  <c r="E13" i="1"/>
  <c r="E6" i="1" l="1"/>
  <c r="E21" i="1"/>
  <c r="E3" i="1"/>
  <c r="E19" i="1"/>
  <c r="E14" i="1"/>
  <c r="E7" i="1"/>
  <c r="E4" i="1"/>
  <c r="E15" i="1"/>
  <c r="E9" i="1"/>
  <c r="E11" i="1"/>
  <c r="E17" i="1"/>
  <c r="E8" i="1"/>
  <c r="E5" i="1"/>
  <c r="E16" i="1"/>
  <c r="E10" i="1"/>
  <c r="E12" i="1"/>
  <c r="E18" i="1"/>
</calcChain>
</file>

<file path=xl/sharedStrings.xml><?xml version="1.0" encoding="utf-8"?>
<sst xmlns="http://schemas.openxmlformats.org/spreadsheetml/2006/main" count="88" uniqueCount="31">
  <si>
    <t>Яблоки</t>
  </si>
  <si>
    <t>Груши</t>
  </si>
  <si>
    <t>Виноград</t>
  </si>
  <si>
    <t>Фрукты</t>
  </si>
  <si>
    <t>Количество</t>
  </si>
  <si>
    <t>Магазин</t>
  </si>
  <si>
    <t>Рынок</t>
  </si>
  <si>
    <t>Торговая точка</t>
  </si>
  <si>
    <t>Требуется</t>
  </si>
  <si>
    <t>Цена за ед.</t>
  </si>
  <si>
    <t>Итого</t>
  </si>
  <si>
    <t>Сумма по грушам=120шт*100+100шт*115+165шт*125=44125 руб.</t>
  </si>
  <si>
    <r>
      <t xml:space="preserve">Покупаем фрукты в </t>
    </r>
    <r>
      <rPr>
        <b/>
        <sz val="10"/>
        <color rgb="FF000000"/>
        <rFont val="Verdana"/>
        <family val="2"/>
        <charset val="204"/>
      </rPr>
      <t>магазинах</t>
    </r>
    <r>
      <rPr>
        <sz val="10"/>
        <color rgb="FF000000"/>
        <rFont val="Verdana"/>
        <family val="2"/>
        <charset val="204"/>
      </rPr>
      <t xml:space="preserve"> где самая низкая цена.</t>
    </r>
  </si>
  <si>
    <t>Минимальная сумма, если приобретать в магазине</t>
  </si>
  <si>
    <t>=СУММ(НАИМЕНЬШИЙ(ПРОСМОТР(СТРОКА(ДВССЫЛ("1:"&amp;СУММ(C:C)))-1;СУММЕСЛИ(СМЕЩ(C$1;;;СТРОКА($1:$21));"&lt;&gt;");ЕСЛИ(A$2:A$22&amp;B$2:B$22=G2&amp;B$2;D$2:D$22));СТРОКА(ДВССЫЛ("1:"&amp;H2))))</t>
  </si>
  <si>
    <t>=СУММ(НАИМЕНЬШИЙ(ЕСЛИ(СТОЛБЕЦ(СМЕЩ(A1;;;;МАКС(C:C)))&lt;=C$2:C$22*(A$2:A$22&amp;B$2:B$22=G2&amp;B$2);D$2:D$22);СТРОКА(СМЕЩ(A$1;;;H2))))</t>
  </si>
  <si>
    <t>=СУММ(НАИМЕНЬШИЙ(ЕСЛИ(СТОЛБЕЦ(A:XFC)&lt;=C$2:C$22*(A$2:A$22&amp;B$2:B$22=G2&amp;B$2);D$2:D$22);СТРОКА(СМЕЩ(A$1;;;H2))))</t>
  </si>
  <si>
    <t>=СУММ(НАИМЕНЬШИЙ(ЕСЛИ(СТОЛБЕЦ(1:1)&lt;=C$2:C$22*(A$2:A$22&amp;B$2:B$22=G2&amp;B$2);D$2:D$22);СТРОКА(СМЕЩ(A$1;;;H2))))</t>
  </si>
  <si>
    <t>Нужно</t>
  </si>
  <si>
    <t>Вар1</t>
  </si>
  <si>
    <t>Вар2</t>
  </si>
  <si>
    <t>магазинов</t>
  </si>
  <si>
    <t>Вар3</t>
  </si>
  <si>
    <t>Вар4</t>
  </si>
  <si>
    <t>Доп. столбцы</t>
  </si>
  <si>
    <t>одной формулой без доп.столбцов</t>
  </si>
  <si>
    <t>По исходной таблице</t>
  </si>
  <si>
    <t>по вспомогательной таблице</t>
  </si>
  <si>
    <t>Вспомогательная таблица (отсортированная по цене)</t>
  </si>
  <si>
    <t>Вар5</t>
  </si>
  <si>
    <t>с сылкой на доп. вычисления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</si>
</sst>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22" workbookViewId="0">
      <selection activeCell="C34" sqref="C34"/>
    </sheetView>
  </sheetViews>
  <sheetFormatPr defaultRowHeight="15" x14ac:dyDescent="0.25"/>
  <cols>
    <col min="1" max="2" width="15.42578125" style="3" customWidth="1"/>
    <col min="3" max="3" width="14.5703125" style="3" customWidth="1"/>
    <col min="4" max="4" width="11.28515625" style="3" bestFit="1" customWidth="1"/>
    <col min="7" max="7" width="9.5703125" bestFit="1" customWidth="1"/>
    <col min="8" max="8" width="10.28515625" bestFit="1" customWidth="1"/>
    <col min="9" max="9" width="48.42578125" bestFit="1" customWidth="1"/>
    <col min="11" max="11" width="10.28515625" bestFit="1" customWidth="1"/>
    <col min="12" max="12" width="10.28515625" customWidth="1"/>
  </cols>
  <sheetData>
    <row r="1" spans="1:16" x14ac:dyDescent="0.25">
      <c r="A1" s="13" t="s">
        <v>3</v>
      </c>
      <c r="B1" s="13" t="s">
        <v>7</v>
      </c>
      <c r="C1" s="13" t="s">
        <v>4</v>
      </c>
      <c r="D1" s="13" t="s">
        <v>9</v>
      </c>
      <c r="E1" s="14" t="s">
        <v>10</v>
      </c>
      <c r="G1" s="2" t="s">
        <v>3</v>
      </c>
      <c r="H1" s="1" t="s">
        <v>8</v>
      </c>
      <c r="I1" s="1" t="s">
        <v>13</v>
      </c>
    </row>
    <row r="2" spans="1:16" x14ac:dyDescent="0.25">
      <c r="A2" s="16" t="s">
        <v>0</v>
      </c>
      <c r="B2" s="16" t="s">
        <v>5</v>
      </c>
      <c r="C2" s="16">
        <v>40</v>
      </c>
      <c r="D2" s="16">
        <v>120</v>
      </c>
      <c r="E2" s="17">
        <f t="shared" ref="E2" si="0">C2*D2</f>
        <v>4800</v>
      </c>
      <c r="G2" s="1" t="s">
        <v>0</v>
      </c>
      <c r="H2" s="5">
        <v>315</v>
      </c>
      <c r="I2" s="7">
        <v>34155</v>
      </c>
      <c r="J2">
        <f t="array" aca="1" ref="J2" ca="1">SUM(SMALL(IF(COLUMN(OFFSET(A1,,,,MAX(C$2:C$22)))&lt;=C$2:C$22*(A$2:A$22&amp;B$2:B$22=G2&amp;B$2),D$2:D$22),ROW(OFFSET(A$1,,,H2))))</f>
        <v>34155</v>
      </c>
      <c r="L2">
        <f>LEN(M2)</f>
        <v>167</v>
      </c>
      <c r="M2" s="8" t="s">
        <v>14</v>
      </c>
    </row>
    <row r="3" spans="1:16" x14ac:dyDescent="0.25">
      <c r="A3" s="18" t="s">
        <v>0</v>
      </c>
      <c r="B3" s="18" t="s">
        <v>6</v>
      </c>
      <c r="C3" s="18">
        <v>100</v>
      </c>
      <c r="D3" s="18">
        <v>104</v>
      </c>
      <c r="E3" s="19">
        <f t="shared" ref="E3:E21" si="1">C3*D3</f>
        <v>10400</v>
      </c>
      <c r="G3" s="1" t="s">
        <v>1</v>
      </c>
      <c r="H3" s="5">
        <v>385</v>
      </c>
      <c r="I3" s="7">
        <v>44125</v>
      </c>
      <c r="J3">
        <f t="array" aca="1" ref="J3" ca="1">SUM(SMALL(IF(COLUMN(OFFSET(A2,,,,MAX(C$2:C$22)))&lt;=C$2:C$22*(A$2:A$22&amp;B$2:B$22=G3&amp;B$2),D$2:D$22),ROW(OFFSET(A$1,,,H3))))</f>
        <v>44125</v>
      </c>
      <c r="L3">
        <f>LEN(M3)</f>
        <v>124</v>
      </c>
      <c r="M3" s="8" t="s">
        <v>15</v>
      </c>
    </row>
    <row r="4" spans="1:16" x14ac:dyDescent="0.25">
      <c r="A4" s="22" t="s">
        <v>1</v>
      </c>
      <c r="B4" s="22" t="s">
        <v>5</v>
      </c>
      <c r="C4" s="22">
        <v>100</v>
      </c>
      <c r="D4" s="22">
        <v>115</v>
      </c>
      <c r="E4" s="19">
        <f t="shared" si="1"/>
        <v>11500</v>
      </c>
      <c r="G4" s="4" t="s">
        <v>2</v>
      </c>
      <c r="H4" s="5">
        <v>420</v>
      </c>
      <c r="I4" s="7">
        <v>48500</v>
      </c>
      <c r="J4">
        <f t="array" aca="1" ref="J4" ca="1">SUM(SMALL(IF(COLUMN(OFFSET(A3,,,,MAX(C$2:C$22)))&lt;=C$2:C$22*(A$2:A$22&amp;B$2:B$22=G4&amp;B$2),D$2:D$22),ROW(OFFSET(A$1,,,H4))))</f>
        <v>48500</v>
      </c>
      <c r="L4">
        <f>LEN(M4)</f>
        <v>108</v>
      </c>
      <c r="M4" s="8" t="s">
        <v>16</v>
      </c>
    </row>
    <row r="5" spans="1:16" x14ac:dyDescent="0.25">
      <c r="A5" s="18" t="s">
        <v>2</v>
      </c>
      <c r="B5" s="18" t="s">
        <v>5</v>
      </c>
      <c r="C5" s="18">
        <v>100</v>
      </c>
      <c r="D5" s="18">
        <v>115</v>
      </c>
      <c r="E5" s="19">
        <f t="shared" si="1"/>
        <v>11500</v>
      </c>
      <c r="L5">
        <f>LEN(M5)</f>
        <v>106</v>
      </c>
      <c r="M5" s="8" t="s">
        <v>17</v>
      </c>
    </row>
    <row r="6" spans="1:16" x14ac:dyDescent="0.25">
      <c r="A6" s="18" t="s">
        <v>0</v>
      </c>
      <c r="B6" s="18" t="s">
        <v>5</v>
      </c>
      <c r="C6" s="18">
        <v>120</v>
      </c>
      <c r="D6" s="18">
        <v>108</v>
      </c>
      <c r="E6" s="19">
        <f t="shared" si="1"/>
        <v>12960</v>
      </c>
      <c r="P6" s="8"/>
    </row>
    <row r="7" spans="1:16" x14ac:dyDescent="0.25">
      <c r="A7" s="22" t="s">
        <v>1</v>
      </c>
      <c r="B7" s="22" t="s">
        <v>5</v>
      </c>
      <c r="C7" s="22">
        <v>120</v>
      </c>
      <c r="D7" s="22">
        <v>100</v>
      </c>
      <c r="E7" s="19">
        <f t="shared" si="1"/>
        <v>12000</v>
      </c>
      <c r="G7" s="6" t="s">
        <v>12</v>
      </c>
      <c r="P7" s="8"/>
    </row>
    <row r="8" spans="1:16" x14ac:dyDescent="0.25">
      <c r="A8" s="18" t="s">
        <v>2</v>
      </c>
      <c r="B8" s="18" t="s">
        <v>5</v>
      </c>
      <c r="C8" s="18">
        <v>120</v>
      </c>
      <c r="D8" s="18">
        <v>100</v>
      </c>
      <c r="E8" s="19">
        <f t="shared" si="1"/>
        <v>12000</v>
      </c>
      <c r="G8" s="6" t="s">
        <v>11</v>
      </c>
      <c r="P8" s="8"/>
    </row>
    <row r="9" spans="1:16" x14ac:dyDescent="0.25">
      <c r="A9" s="18" t="s">
        <v>1</v>
      </c>
      <c r="B9" s="18" t="s">
        <v>6</v>
      </c>
      <c r="C9" s="18">
        <v>150</v>
      </c>
      <c r="D9" s="18">
        <v>98</v>
      </c>
      <c r="E9" s="19">
        <f t="shared" si="1"/>
        <v>14700</v>
      </c>
    </row>
    <row r="10" spans="1:16" x14ac:dyDescent="0.25">
      <c r="A10" s="18" t="s">
        <v>2</v>
      </c>
      <c r="B10" s="18" t="s">
        <v>6</v>
      </c>
      <c r="C10" s="18">
        <v>150</v>
      </c>
      <c r="D10" s="18">
        <v>98</v>
      </c>
      <c r="E10" s="19">
        <f t="shared" si="1"/>
        <v>14700</v>
      </c>
    </row>
    <row r="11" spans="1:16" x14ac:dyDescent="0.25">
      <c r="A11" s="18" t="s">
        <v>1</v>
      </c>
      <c r="B11" s="18" t="s">
        <v>6</v>
      </c>
      <c r="C11" s="18">
        <v>200</v>
      </c>
      <c r="D11" s="18">
        <v>90</v>
      </c>
      <c r="E11" s="19">
        <f t="shared" si="1"/>
        <v>18000</v>
      </c>
    </row>
    <row r="12" spans="1:16" x14ac:dyDescent="0.25">
      <c r="A12" s="18" t="s">
        <v>2</v>
      </c>
      <c r="B12" s="18" t="s">
        <v>6</v>
      </c>
      <c r="C12" s="18">
        <v>200</v>
      </c>
      <c r="D12" s="18">
        <v>90</v>
      </c>
      <c r="E12" s="19">
        <f t="shared" si="1"/>
        <v>18000</v>
      </c>
      <c r="H12" s="6"/>
    </row>
    <row r="13" spans="1:16" x14ac:dyDescent="0.25">
      <c r="A13" s="18" t="s">
        <v>2</v>
      </c>
      <c r="B13" s="18" t="s">
        <v>5</v>
      </c>
      <c r="C13" s="18">
        <v>300</v>
      </c>
      <c r="D13" s="18">
        <v>125</v>
      </c>
      <c r="E13" s="19">
        <f t="shared" ref="E13" si="2">C13*D13</f>
        <v>37500</v>
      </c>
      <c r="H13" s="6"/>
    </row>
    <row r="14" spans="1:16" x14ac:dyDescent="0.25">
      <c r="A14" s="18" t="s">
        <v>0</v>
      </c>
      <c r="B14" s="18" t="s">
        <v>6</v>
      </c>
      <c r="C14" s="18">
        <v>315</v>
      </c>
      <c r="D14" s="18">
        <v>102</v>
      </c>
      <c r="E14" s="19">
        <f t="shared" si="1"/>
        <v>32130</v>
      </c>
      <c r="H14" s="6"/>
    </row>
    <row r="15" spans="1:16" x14ac:dyDescent="0.25">
      <c r="A15" s="22" t="s">
        <v>1</v>
      </c>
      <c r="B15" s="22" t="s">
        <v>5</v>
      </c>
      <c r="C15" s="22">
        <v>315</v>
      </c>
      <c r="D15" s="22">
        <v>125</v>
      </c>
      <c r="E15" s="19">
        <f t="shared" si="1"/>
        <v>39375</v>
      </c>
      <c r="H15" s="6"/>
    </row>
    <row r="16" spans="1:16" x14ac:dyDescent="0.25">
      <c r="A16" s="18" t="s">
        <v>2</v>
      </c>
      <c r="B16" s="18" t="s">
        <v>5</v>
      </c>
      <c r="C16" s="18">
        <v>315</v>
      </c>
      <c r="D16" s="18">
        <v>125</v>
      </c>
      <c r="E16" s="19">
        <f t="shared" si="1"/>
        <v>39375</v>
      </c>
      <c r="H16" s="6"/>
    </row>
    <row r="17" spans="1:8" x14ac:dyDescent="0.25">
      <c r="A17" s="18" t="s">
        <v>1</v>
      </c>
      <c r="B17" s="18" t="s">
        <v>6</v>
      </c>
      <c r="C17" s="18">
        <v>320</v>
      </c>
      <c r="D17" s="18">
        <v>75</v>
      </c>
      <c r="E17" s="19">
        <f t="shared" si="1"/>
        <v>24000</v>
      </c>
      <c r="H17" s="6"/>
    </row>
    <row r="18" spans="1:8" x14ac:dyDescent="0.25">
      <c r="A18" s="18" t="s">
        <v>2</v>
      </c>
      <c r="B18" s="18" t="s">
        <v>6</v>
      </c>
      <c r="C18" s="18">
        <v>320</v>
      </c>
      <c r="D18" s="18">
        <v>75</v>
      </c>
      <c r="E18" s="19">
        <f t="shared" si="1"/>
        <v>24000</v>
      </c>
      <c r="H18" s="6"/>
    </row>
    <row r="19" spans="1:8" x14ac:dyDescent="0.25">
      <c r="A19" s="18" t="s">
        <v>0</v>
      </c>
      <c r="B19" s="18" t="s">
        <v>6</v>
      </c>
      <c r="C19" s="18">
        <v>350</v>
      </c>
      <c r="D19" s="18">
        <v>103</v>
      </c>
      <c r="E19" s="19">
        <f t="shared" si="1"/>
        <v>36050</v>
      </c>
      <c r="H19" s="6"/>
    </row>
    <row r="20" spans="1:8" x14ac:dyDescent="0.25">
      <c r="A20" s="18" t="s">
        <v>0</v>
      </c>
      <c r="B20" s="18" t="s">
        <v>5</v>
      </c>
      <c r="C20" s="18">
        <v>1000</v>
      </c>
      <c r="D20" s="18">
        <v>109</v>
      </c>
      <c r="E20" s="19">
        <f t="shared" ref="E20" si="3">C20*D20</f>
        <v>109000</v>
      </c>
    </row>
    <row r="21" spans="1:8" x14ac:dyDescent="0.25">
      <c r="A21" s="18" t="s">
        <v>0</v>
      </c>
      <c r="B21" s="18" t="s">
        <v>5</v>
      </c>
      <c r="C21" s="18">
        <v>800</v>
      </c>
      <c r="D21" s="18">
        <v>109</v>
      </c>
      <c r="E21" s="19">
        <f t="shared" si="1"/>
        <v>87200</v>
      </c>
    </row>
    <row r="22" spans="1:8" x14ac:dyDescent="0.25">
      <c r="A22" s="20" t="s">
        <v>0</v>
      </c>
      <c r="B22" s="20" t="s">
        <v>5</v>
      </c>
      <c r="C22" s="20">
        <v>15</v>
      </c>
      <c r="D22" s="20">
        <v>105</v>
      </c>
      <c r="E22" s="21">
        <f t="shared" ref="E22" si="4">C22*D22</f>
        <v>1575</v>
      </c>
    </row>
    <row r="25" spans="1:8" x14ac:dyDescent="0.25">
      <c r="A25" s="11" t="s">
        <v>28</v>
      </c>
      <c r="F25" s="12" t="s">
        <v>24</v>
      </c>
      <c r="H25" s="6"/>
    </row>
    <row r="26" spans="1:8" x14ac:dyDescent="0.25">
      <c r="A26" s="13" t="s">
        <v>3</v>
      </c>
      <c r="B26" s="13" t="s">
        <v>7</v>
      </c>
      <c r="C26" s="13" t="s">
        <v>4</v>
      </c>
      <c r="D26" s="13" t="s">
        <v>9</v>
      </c>
      <c r="E26" s="15" t="s">
        <v>10</v>
      </c>
      <c r="F26">
        <v>0</v>
      </c>
      <c r="G26">
        <v>0</v>
      </c>
    </row>
    <row r="27" spans="1:8" x14ac:dyDescent="0.25">
      <c r="A27" s="16" t="s">
        <v>0</v>
      </c>
      <c r="B27" s="16" t="s">
        <v>5</v>
      </c>
      <c r="C27" s="16">
        <v>15</v>
      </c>
      <c r="D27" s="16">
        <v>105</v>
      </c>
      <c r="E27" s="17">
        <v>1575</v>
      </c>
      <c r="F27">
        <f>C27+F26</f>
        <v>15</v>
      </c>
      <c r="G27">
        <f>E27+G26</f>
        <v>1575</v>
      </c>
    </row>
    <row r="28" spans="1:8" x14ac:dyDescent="0.25">
      <c r="A28" s="18" t="s">
        <v>0</v>
      </c>
      <c r="B28" s="18" t="s">
        <v>5</v>
      </c>
      <c r="C28" s="18">
        <v>120</v>
      </c>
      <c r="D28" s="18">
        <v>108</v>
      </c>
      <c r="E28" s="19">
        <v>12960</v>
      </c>
      <c r="F28">
        <f>C28+F27</f>
        <v>135</v>
      </c>
      <c r="G28">
        <f>E28+G27</f>
        <v>14535</v>
      </c>
    </row>
    <row r="29" spans="1:8" x14ac:dyDescent="0.25">
      <c r="A29" s="18" t="s">
        <v>0</v>
      </c>
      <c r="B29" s="18" t="s">
        <v>5</v>
      </c>
      <c r="C29" s="18">
        <v>1000</v>
      </c>
      <c r="D29" s="18">
        <v>109</v>
      </c>
      <c r="E29" s="19">
        <v>109000</v>
      </c>
      <c r="F29">
        <f>C29+F28</f>
        <v>1135</v>
      </c>
      <c r="G29">
        <f>E29+G28</f>
        <v>123535</v>
      </c>
    </row>
    <row r="30" spans="1:8" x14ac:dyDescent="0.25">
      <c r="A30" s="18" t="s">
        <v>0</v>
      </c>
      <c r="B30" s="18" t="s">
        <v>5</v>
      </c>
      <c r="C30" s="18">
        <v>800</v>
      </c>
      <c r="D30" s="18">
        <v>109</v>
      </c>
      <c r="E30" s="19">
        <v>87200</v>
      </c>
      <c r="F30">
        <f>C30+F29</f>
        <v>1935</v>
      </c>
      <c r="G30">
        <f>E30+G29</f>
        <v>210735</v>
      </c>
    </row>
    <row r="31" spans="1:8" x14ac:dyDescent="0.25">
      <c r="A31" s="20" t="s">
        <v>0</v>
      </c>
      <c r="B31" s="20" t="s">
        <v>5</v>
      </c>
      <c r="C31" s="20">
        <v>40</v>
      </c>
      <c r="D31" s="20">
        <v>120</v>
      </c>
      <c r="E31" s="21">
        <v>4800</v>
      </c>
      <c r="F31">
        <f>C31+F30</f>
        <v>1975</v>
      </c>
      <c r="G31">
        <f>E31+G30</f>
        <v>215535</v>
      </c>
    </row>
    <row r="33" spans="2:4" x14ac:dyDescent="0.25">
      <c r="B33" s="3" t="s">
        <v>18</v>
      </c>
      <c r="C33" s="9">
        <v>315</v>
      </c>
    </row>
    <row r="34" spans="2:4" x14ac:dyDescent="0.25">
      <c r="B34" s="3" t="s">
        <v>19</v>
      </c>
      <c r="C34">
        <f t="array" aca="1" ref="C34" ca="1">SUM(SMALL(IF(COLUMN(OFFSET(A1,,,,MAX(C2:C22)))&lt;=C$2:C$22*(A$2:A$22&amp;B$2:B$22="Яблоки"&amp;"Магазин"),D$2:D$22),ROW(OFFSET(A$1,,,C33))))</f>
        <v>34155</v>
      </c>
      <c r="D34" s="10" t="s">
        <v>26</v>
      </c>
    </row>
    <row r="35" spans="2:4" x14ac:dyDescent="0.25">
      <c r="B35" s="3" t="s">
        <v>20</v>
      </c>
      <c r="C35">
        <f t="array" aca="1" ref="C35" ca="1">SUM(SMALL(LOOKUP(ROW(INDIRECT("1:"&amp;SUM(C$2:C$22)))-1,SUMIF(OFFSET(C$1,,,ROW($1:$21)),"&lt;&gt;"),IF(A$2:A$22&amp;B$2:B$22="Яблоки"&amp;"Магазин",D$2:D$22)),ROW(INDIRECT("1:"&amp;C33))))</f>
        <v>34155</v>
      </c>
      <c r="D35" s="10" t="s">
        <v>26</v>
      </c>
    </row>
    <row r="37" spans="2:4" x14ac:dyDescent="0.25">
      <c r="B37" s="3" t="s">
        <v>22</v>
      </c>
      <c r="C37">
        <f ca="1">FORECAST(C33,OFFSET(G26,MATCH(C33,F26:F30)-1,,2),OFFSET(F26,MATCH(C33,F26:F30)-1,,2))</f>
        <v>34155</v>
      </c>
      <c r="D37" s="10" t="s">
        <v>27</v>
      </c>
    </row>
    <row r="38" spans="2:4" x14ac:dyDescent="0.25">
      <c r="B38" s="3" t="s">
        <v>21</v>
      </c>
      <c r="C38" s="3">
        <f>MATCH(C33,F26:F30)</f>
        <v>3</v>
      </c>
    </row>
    <row r="39" spans="2:4" x14ac:dyDescent="0.25">
      <c r="B39" s="3" t="s">
        <v>23</v>
      </c>
      <c r="C39">
        <f ca="1">SUM(OFFSET(E26,,,C38))+(C33-SUM(OFFSET(C26,,,C38)))*INDEX(D27:D31,C38)</f>
        <v>34155</v>
      </c>
      <c r="D39" s="10" t="s">
        <v>30</v>
      </c>
    </row>
    <row r="40" spans="2:4" x14ac:dyDescent="0.25">
      <c r="B40" s="3" t="s">
        <v>29</v>
      </c>
      <c r="C40">
        <f t="array" aca="1" ref="C40" ca="1">SUM(OFFSET(E26,,,MATCH(C33,SUMIF(OFFSET(C26,,,ROW(1:4)),"&lt;&gt;"))))+(C33-SUM(OFFSET(C26,,,MATCH(C33,SUMIF(OFFSET(C26,,,ROW(1:4)),"&lt;&gt;")))))*INDEX(D27:D31,MATCH(C33,SUMIF(OFFSET(C26,,,ROW(1:4)),"&lt;&gt;")))</f>
        <v>34155</v>
      </c>
      <c r="D40" s="10" t="s">
        <v>25</v>
      </c>
    </row>
  </sheetData>
  <sortState ref="A27:E31">
    <sortCondition ref="D27:D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chma</cp:lastModifiedBy>
  <dcterms:created xsi:type="dcterms:W3CDTF">2017-04-09T14:02:25Z</dcterms:created>
  <dcterms:modified xsi:type="dcterms:W3CDTF">2017-04-20T11:25:20Z</dcterms:modified>
</cp:coreProperties>
</file>