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/>
  <bookViews>
    <workbookView xWindow="0" yWindow="0" windowWidth="21570" windowHeight="8160"/>
  </bookViews>
  <sheets>
    <sheet name="Лист1" sheetId="1" r:id="rId1"/>
    <sheet name="справочник" sheetId="2" r:id="rId2"/>
  </sheets>
  <definedNames>
    <definedName name="_xlnm._FilterDatabase" localSheetId="0" hidden="1">Лист1!$A$2:$C$2</definedName>
    <definedName name="_xlnm._FilterDatabase" localSheetId="1" hidden="1">справочник!$A$1:$B$1</definedName>
  </definedNames>
  <calcPr calcId="15251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3" i="1"/>
  <c r="C4" i="1"/>
  <c r="C5" i="1"/>
  <c r="C6" i="1"/>
  <c r="C7" i="1"/>
  <c r="C8" i="1"/>
  <c r="C9" i="1"/>
  <c r="C10" i="1"/>
  <c r="C11" i="1"/>
  <c r="C12" i="1"/>
  <c r="C13" i="1"/>
  <c r="C3" i="1"/>
  <c r="E4" i="1" l="1"/>
  <c r="E5" i="1"/>
  <c r="E6" i="1"/>
  <c r="E7" i="1"/>
  <c r="E8" i="1"/>
  <c r="E9" i="1"/>
  <c r="E10" i="1"/>
  <c r="E11" i="1"/>
  <c r="E12" i="1"/>
  <c r="E13" i="1"/>
  <c r="D4" i="1"/>
  <c r="D5" i="1"/>
  <c r="D6" i="1"/>
  <c r="D7" i="1"/>
  <c r="D8" i="1"/>
  <c r="D9" i="1"/>
  <c r="D10" i="1"/>
  <c r="D11" i="1"/>
  <c r="D12" i="1"/>
  <c r="D13" i="1"/>
  <c r="E3" i="1"/>
  <c r="D3" i="1"/>
</calcChain>
</file>

<file path=xl/sharedStrings.xml><?xml version="1.0" encoding="utf-8"?>
<sst xmlns="http://schemas.openxmlformats.org/spreadsheetml/2006/main" count="58" uniqueCount="34">
  <si>
    <t>mm-</t>
  </si>
  <si>
    <t>ms-</t>
  </si>
  <si>
    <t>jk-</t>
  </si>
  <si>
    <t>mnk-</t>
  </si>
  <si>
    <t>om</t>
  </si>
  <si>
    <t>ams</t>
  </si>
  <si>
    <t>mn</t>
  </si>
  <si>
    <t>mk</t>
  </si>
  <si>
    <t>ok</t>
  </si>
  <si>
    <t>df</t>
  </si>
  <si>
    <t>tmb-</t>
  </si>
  <si>
    <t>jky</t>
  </si>
  <si>
    <t>определение искомого значения</t>
  </si>
  <si>
    <t>подстановка нужного отдела</t>
  </si>
  <si>
    <t>gjg-gh-000-547jk-465</t>
  </si>
  <si>
    <t>gjg-gh-000-547mm-465</t>
  </si>
  <si>
    <t>gjg-gh-000-547ms-465</t>
  </si>
  <si>
    <t>gjg-gh-000-54mnk-465</t>
  </si>
  <si>
    <t>ggf-gh-000-547ms-465</t>
  </si>
  <si>
    <t>ищем</t>
  </si>
  <si>
    <t>отдел</t>
  </si>
  <si>
    <t>код</t>
  </si>
  <si>
    <t>ss</t>
  </si>
  <si>
    <t>GF</t>
  </si>
  <si>
    <t>af</t>
  </si>
  <si>
    <t>ggf</t>
  </si>
  <si>
    <t>еmx-</t>
  </si>
  <si>
    <t>mx-</t>
  </si>
  <si>
    <t>gjg-gh-000-547ms-556</t>
  </si>
  <si>
    <r>
      <t>kjg-gh-00-540</t>
    </r>
    <r>
      <rPr>
        <b/>
        <sz val="11"/>
        <color theme="8" tint="-0.499984740745262"/>
        <rFont val="Calibri"/>
        <family val="2"/>
        <charset val="204"/>
        <scheme val="minor"/>
      </rPr>
      <t>emx</t>
    </r>
    <r>
      <rPr>
        <sz val="11"/>
        <color rgb="FFFF0000"/>
        <rFont val="Calibri"/>
        <family val="2"/>
        <scheme val="minor"/>
      </rPr>
      <t>-465</t>
    </r>
  </si>
  <si>
    <r>
      <t>kjg-gh-000-547</t>
    </r>
    <r>
      <rPr>
        <b/>
        <sz val="11"/>
        <color theme="8" tint="-0.499984740745262"/>
        <rFont val="Calibri"/>
        <family val="2"/>
        <charset val="204"/>
        <scheme val="minor"/>
      </rPr>
      <t>mx</t>
    </r>
    <r>
      <rPr>
        <sz val="11"/>
        <color rgb="FFFF0000"/>
        <rFont val="Calibri"/>
        <family val="2"/>
        <scheme val="minor"/>
      </rPr>
      <t>-465</t>
    </r>
  </si>
  <si>
    <r>
      <rPr>
        <b/>
        <sz val="11"/>
        <color theme="8" tint="-0.499984740745262"/>
        <rFont val="Calibri"/>
        <family val="2"/>
        <charset val="204"/>
        <scheme val="minor"/>
      </rPr>
      <t>GF</t>
    </r>
    <r>
      <rPr>
        <b/>
        <sz val="11"/>
        <color theme="5" tint="-0.249977111117893"/>
        <rFont val="Calibri"/>
        <family val="2"/>
        <charset val="204"/>
        <scheme val="minor"/>
      </rPr>
      <t>pg-gh-000-5</t>
    </r>
    <r>
      <rPr>
        <b/>
        <sz val="11"/>
        <color theme="8" tint="-0.499984740745262"/>
        <rFont val="Calibri"/>
        <family val="2"/>
        <charset val="204"/>
        <scheme val="minor"/>
      </rPr>
      <t>tmb</t>
    </r>
    <r>
      <rPr>
        <b/>
        <sz val="11"/>
        <color theme="5" tint="-0.249977111117893"/>
        <rFont val="Calibri"/>
        <family val="2"/>
        <charset val="204"/>
        <scheme val="minor"/>
      </rPr>
      <t>-465</t>
    </r>
  </si>
  <si>
    <r>
      <rPr>
        <b/>
        <sz val="11"/>
        <color theme="8" tint="-0.499984740745262"/>
        <rFont val="Calibri"/>
        <family val="2"/>
        <charset val="204"/>
        <scheme val="minor"/>
      </rPr>
      <t>FF</t>
    </r>
    <r>
      <rPr>
        <b/>
        <sz val="11"/>
        <color theme="5" tint="-0.249977111117893"/>
        <rFont val="Calibri"/>
        <family val="2"/>
        <charset val="204"/>
        <scheme val="minor"/>
      </rPr>
      <t>pg-gh-867-5</t>
    </r>
    <r>
      <rPr>
        <b/>
        <sz val="11"/>
        <color theme="8" tint="-0.499984740745262"/>
        <rFont val="Calibri"/>
        <family val="2"/>
        <charset val="204"/>
        <scheme val="minor"/>
      </rPr>
      <t>tmb</t>
    </r>
    <r>
      <rPr>
        <b/>
        <sz val="11"/>
        <color theme="5" tint="-0.249977111117893"/>
        <rFont val="Calibri"/>
        <family val="2"/>
        <charset val="204"/>
        <scheme val="minor"/>
      </rPr>
      <t>-461</t>
    </r>
  </si>
  <si>
    <t>Доп параметр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</si>
</sst>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sz val="11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quotePrefix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0" fontId="3" fillId="0" borderId="1" xfId="0" applyFont="1" applyBorder="1"/>
    <xf numFmtId="0" fontId="0" fillId="3" borderId="1" xfId="0" applyFill="1" applyBorder="1"/>
    <xf numFmtId="0" fontId="4" fillId="0" borderId="0" xfId="0" applyFont="1"/>
    <xf numFmtId="0" fontId="0" fillId="2" borderId="0" xfId="0" applyFill="1"/>
    <xf numFmtId="0" fontId="0" fillId="4" borderId="0" xfId="0" applyFill="1"/>
    <xf numFmtId="0" fontId="6" fillId="5" borderId="0" xfId="0" applyFont="1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I14"/>
  <sheetViews>
    <sheetView tabSelected="1" workbookViewId="0">
      <selection activeCell="E18" sqref="E18"/>
    </sheetView>
  </sheetViews>
  <sheetFormatPr defaultRowHeight="15" x14ac:dyDescent="0.25"/>
  <cols>
    <col min="1" max="1" width="28.5703125" customWidth="1"/>
    <col min="2" max="2" width="2.5703125" customWidth="1"/>
    <col min="3" max="3" width="2.140625" customWidth="1"/>
  </cols>
  <sheetData>
    <row r="2" spans="1:9" x14ac:dyDescent="0.25">
      <c r="A2" t="s">
        <v>21</v>
      </c>
      <c r="B2" t="s">
        <v>12</v>
      </c>
      <c r="C2" t="s">
        <v>13</v>
      </c>
      <c r="G2" t="s">
        <v>19</v>
      </c>
      <c r="H2" t="s">
        <v>20</v>
      </c>
      <c r="I2" t="s">
        <v>33</v>
      </c>
    </row>
    <row r="3" spans="1:9" x14ac:dyDescent="0.25">
      <c r="A3" t="s">
        <v>28</v>
      </c>
      <c r="B3" t="str">
        <f>IF(MID(A3,15,3)&lt;&gt;"MS-",
IF(OR(MID(A3,15,3)="Mx-",MID(A3,15,3)="NK-"),IF(AND(MID(A3,14,4)&lt;&gt;"mnk-",MID(A3,14,4)&lt;&gt;"tmb-"),MID(A3,15,3),MID(A3,14,4)),MID(A3,15,3)),
IF(MID(A3,1,3)&lt;&gt;"ggf",MID(A3,15,3),"ggf"))</f>
        <v>ms-</v>
      </c>
      <c r="C3" s="1" t="str">
        <f>VLOOKUP(IF(MID(A3,15,3)&lt;&gt;"MS-",
IF(OR(MID(A3,15,3)="MB-",MID(A3,15,3)="NK-"),IF(AND(MID(A3,14,4)&lt;&gt;"mnk-",MID(A3,14,4)&lt;&gt;"tmb-"),MID(A3,15,3),MID(A3,14,4)),MID(A3,15,3)),
IF(MID(A3,1,3)&lt;&gt;"ggf",MID(A3,15,3),"ggf")),справочник!$A$2:$B$8,2,0)</f>
        <v>mn</v>
      </c>
      <c r="D3" t="str">
        <f>LOOKUP(99,SEARCH(справочник!A$2:A$8,A3),справочник!B$2:B$8)</f>
        <v>mn</v>
      </c>
      <c r="E3" t="str">
        <f>LOOKUP(99,SEARCH(справочник!A$2:A$99,A3)/(справочник!A$2:A$99&lt;&gt;""),справочник!B$2:B$99)</f>
        <v>mn</v>
      </c>
      <c r="G3" t="s">
        <v>2</v>
      </c>
      <c r="H3" t="s">
        <v>11</v>
      </c>
    </row>
    <row r="4" spans="1:9" x14ac:dyDescent="0.25">
      <c r="A4" t="s">
        <v>14</v>
      </c>
      <c r="B4" t="str">
        <f t="shared" ref="B4:B14" si="0">IF(MID(A4,15,3)&lt;&gt;"MS-",
IF(OR(MID(A4,15,3)="Mx-",MID(A4,15,3)="NK-"),IF(AND(MID(A4,14,4)&lt;&gt;"mnk-",MID(A4,14,4)&lt;&gt;"tmb-"),MID(A4,15,3),MID(A4,14,4)),MID(A4,15,3)),
IF(MID(A4,1,3)&lt;&gt;"ggf",MID(A4,15,3),"ggf"))</f>
        <v>jk-</v>
      </c>
      <c r="C4" s="1" t="str">
        <f>VLOOKUP(IF(MID(A4,15,3)&lt;&gt;"MS-",
IF(OR(MID(A4,15,3)="MB-",MID(A4,15,3)="NK-"),IF(AND(MID(A4,14,4)&lt;&gt;"mnk-",MID(A4,14,4)&lt;&gt;"tmb-"),MID(A4,15,3),MID(A4,14,4)),MID(A4,15,3)),
IF(MID(A4,1,3)&lt;&gt;"ggf",MID(A4,15,3),"ggf")),справочник!$A$2:$B$8,2,0)</f>
        <v>jky</v>
      </c>
      <c r="D4" t="str">
        <f>LOOKUP(99,SEARCH(справочник!A$2:A$8,A4),справочник!B$2:B$8)</f>
        <v>jky</v>
      </c>
      <c r="E4" t="str">
        <f>LOOKUP(99,SEARCH(справочник!A$2:A$99,A4)/(справочник!A$2:A$99&lt;&gt;""),справочник!B$2:B$99)</f>
        <v>jky</v>
      </c>
      <c r="G4" s="10" t="s">
        <v>27</v>
      </c>
      <c r="H4" s="10" t="s">
        <v>7</v>
      </c>
    </row>
    <row r="5" spans="1:9" x14ac:dyDescent="0.25">
      <c r="A5" t="s">
        <v>15</v>
      </c>
      <c r="B5" t="str">
        <f t="shared" si="0"/>
        <v>mm-</v>
      </c>
      <c r="C5" s="1" t="str">
        <f>VLOOKUP(IF(MID(A5,15,3)&lt;&gt;"MS-",
IF(OR(MID(A5,15,3)="MB-",MID(A5,15,3)="NK-"),IF(AND(MID(A5,14,4)&lt;&gt;"mnk-",MID(A5,14,4)&lt;&gt;"tmb-"),MID(A5,15,3),MID(A5,14,4)),MID(A5,15,3)),
IF(MID(A5,1,3)&lt;&gt;"ggf",MID(A5,15,3),"ggf")),справочник!$A$2:$B$8,2,0)</f>
        <v>om</v>
      </c>
      <c r="D5" t="str">
        <f>LOOKUP(99,SEARCH(справочник!A$2:A$8,A5),справочник!B$2:B$8)</f>
        <v>om</v>
      </c>
      <c r="E5" t="str">
        <f>LOOKUP(99,SEARCH(справочник!A$2:A$99,A5)/(справочник!A$2:A$99&lt;&gt;""),справочник!B$2:B$99)</f>
        <v>om</v>
      </c>
      <c r="G5" t="s">
        <v>25</v>
      </c>
      <c r="H5" t="s">
        <v>5</v>
      </c>
    </row>
    <row r="6" spans="1:9" x14ac:dyDescent="0.25">
      <c r="A6" t="s">
        <v>16</v>
      </c>
      <c r="B6" t="str">
        <f t="shared" si="0"/>
        <v>ms-</v>
      </c>
      <c r="C6" s="1" t="str">
        <f>VLOOKUP(IF(MID(A6,15,3)&lt;&gt;"MS-",
IF(OR(MID(A6,15,3)="MB-",MID(A6,15,3)="NK-"),IF(AND(MID(A6,14,4)&lt;&gt;"mnk-",MID(A6,14,4)&lt;&gt;"tmb-"),MID(A6,15,3),MID(A6,14,4)),MID(A6,15,3)),
IF(MID(A6,1,3)&lt;&gt;"ggf",MID(A6,15,3),"ggf")),справочник!$A$2:$B$8,2,0)</f>
        <v>mn</v>
      </c>
      <c r="D6" t="str">
        <f>LOOKUP(99,SEARCH(справочник!A$2:A$8,A6),справочник!B$2:B$8)</f>
        <v>mn</v>
      </c>
      <c r="E6" t="str">
        <f>LOOKUP(99,SEARCH(справочник!A$2:A$99,A6)/(справочник!A$2:A$99&lt;&gt;""),справочник!B$2:B$99)</f>
        <v>mn</v>
      </c>
      <c r="G6" t="s">
        <v>0</v>
      </c>
      <c r="H6" t="s">
        <v>4</v>
      </c>
    </row>
    <row r="7" spans="1:9" x14ac:dyDescent="0.25">
      <c r="A7" t="s">
        <v>17</v>
      </c>
      <c r="B7" t="str">
        <f t="shared" si="0"/>
        <v>mnk-</v>
      </c>
      <c r="C7" s="1" t="str">
        <f>VLOOKUP(IF(MID(A7,15,3)&lt;&gt;"MS-",
IF(OR(MID(A7,15,3)="MB-",MID(A7,15,3)="NK-"),IF(AND(MID(A7,14,4)&lt;&gt;"mnk-",MID(A7,14,4)&lt;&gt;"tmb-"),MID(A7,15,3),MID(A7,14,4)),MID(A7,15,3)),
IF(MID(A7,1,3)&lt;&gt;"ggf",MID(A7,15,3),"ggf")),справочник!$A$2:$B$8,2,0)</f>
        <v>ok</v>
      </c>
      <c r="D7" t="str">
        <f>LOOKUP(99,SEARCH(справочник!A$2:A$8,A7),справочник!B$2:B$8)</f>
        <v>ok</v>
      </c>
      <c r="E7" t="str">
        <f>LOOKUP(99,SEARCH(справочник!A$2:A$99,A7)/(справочник!A$2:A$99&lt;&gt;""),справочник!B$2:B$99)</f>
        <v>ok</v>
      </c>
      <c r="G7" t="s">
        <v>3</v>
      </c>
      <c r="H7" t="s">
        <v>8</v>
      </c>
    </row>
    <row r="8" spans="1:9" x14ac:dyDescent="0.25">
      <c r="A8" t="s">
        <v>17</v>
      </c>
      <c r="B8" t="str">
        <f t="shared" si="0"/>
        <v>mnk-</v>
      </c>
      <c r="C8" s="1" t="str">
        <f>VLOOKUP(IF(MID(A8,15,3)&lt;&gt;"MS-",
IF(OR(MID(A8,15,3)="MB-",MID(A8,15,3)="NK-"),IF(AND(MID(A8,14,4)&lt;&gt;"mnk-",MID(A8,14,4)&lt;&gt;"tmb-"),MID(A8,15,3),MID(A8,14,4)),MID(A8,15,3)),
IF(MID(A8,1,3)&lt;&gt;"ggf",MID(A8,15,3),"ggf")),справочник!$A$2:$B$8,2,0)</f>
        <v>ok</v>
      </c>
      <c r="D8" t="str">
        <f>LOOKUP(99,SEARCH(справочник!A$2:A$8,A8),справочник!B$2:B$8)</f>
        <v>ok</v>
      </c>
      <c r="E8" t="str">
        <f>LOOKUP(99,SEARCH(справочник!A$2:A$99,A8)/(справочник!A$2:A$99&lt;&gt;""),справочник!B$2:B$99)</f>
        <v>ok</v>
      </c>
      <c r="G8" t="s">
        <v>1</v>
      </c>
      <c r="H8" t="s">
        <v>6</v>
      </c>
    </row>
    <row r="9" spans="1:9" x14ac:dyDescent="0.25">
      <c r="A9" s="8" t="s">
        <v>32</v>
      </c>
      <c r="B9" t="str">
        <f t="shared" si="0"/>
        <v>mb-</v>
      </c>
      <c r="C9" s="1" t="str">
        <f>VLOOKUP(IF(MID(A9,15,3)&lt;&gt;"MS-",
IF(OR(MID(A9,15,3)="MB-",MID(A9,15,3)="NK-"),IF(AND(MID(A9,14,4)&lt;&gt;"mnk-",MID(A9,14,4)&lt;&gt;"tmb-"),MID(A9,15,3),MID(A9,14,4)),MID(A9,15,3)),
IF(MID(A9,1,3)&lt;&gt;"ggf",MID(A9,15,3),"ggf")),справочник!$A$2:$B$8,2,0)</f>
        <v>df</v>
      </c>
      <c r="D9" t="str">
        <f>LOOKUP(99,SEARCH(справочник!A$2:A$8,A9),справочник!B$2:B$8)</f>
        <v>df</v>
      </c>
      <c r="E9" t="str">
        <f>LOOKUP(99,SEARCH(справочник!A$2:A$99,A9)/(справочник!A$2:A$99&lt;&gt;""),справочник!B$2:B$99)</f>
        <v>af</v>
      </c>
      <c r="G9" s="9" t="s">
        <v>10</v>
      </c>
      <c r="H9" s="9" t="s">
        <v>9</v>
      </c>
      <c r="I9" s="9" t="s">
        <v>23</v>
      </c>
    </row>
    <row r="10" spans="1:9" x14ac:dyDescent="0.25">
      <c r="A10" s="2" t="s">
        <v>30</v>
      </c>
      <c r="B10" t="str">
        <f t="shared" si="0"/>
        <v>mx-</v>
      </c>
      <c r="C10" s="1" t="str">
        <f>VLOOKUP(IF(MID(A10,15,3)&lt;&gt;"MS-",
IF(OR(MID(A10,15,3)="MB-",MID(A10,15,3)="NK-"),IF(AND(MID(A10,14,4)&lt;&gt;"mnk-",MID(A10,14,4)&lt;&gt;"tmb-"),MID(A10,15,3),MID(A10,14,4)),MID(A10,15,3)),
IF(MID(A10,1,3)&lt;&gt;"ggf",MID(A10,15,3),"ggf")),справочник!$A$2:$B$8,2,0)</f>
        <v>mk</v>
      </c>
      <c r="D10" t="str">
        <f>LOOKUP(99,SEARCH(справочник!A$2:A$8,A10),справочник!B$2:B$8)</f>
        <v>mk</v>
      </c>
      <c r="E10" t="str">
        <f>LOOKUP(99,SEARCH(справочник!A$2:A$99,A10)/(справочник!A$2:A$99&lt;&gt;""),справочник!B$2:B$99)</f>
        <v>mk</v>
      </c>
      <c r="G10" s="10" t="s">
        <v>26</v>
      </c>
      <c r="H10" s="10" t="s">
        <v>22</v>
      </c>
    </row>
    <row r="11" spans="1:9" x14ac:dyDescent="0.25">
      <c r="A11" t="s">
        <v>18</v>
      </c>
      <c r="B11" t="str">
        <f t="shared" si="0"/>
        <v>ggf</v>
      </c>
      <c r="C11" s="1" t="str">
        <f>VLOOKUP(IF(MID(A11,15,3)&lt;&gt;"MS-",
IF(OR(MID(A11,15,3)="MB-",MID(A11,15,3)="NK-"),IF(AND(MID(A11,14,4)&lt;&gt;"mnk-",MID(A11,14,4)&lt;&gt;"tmb-"),MID(A11,15,3),MID(A11,14,4)),MID(A11,15,3)),
IF(MID(A11,1,3)&lt;&gt;"ggf",MID(A11,15,3),"ggf")),справочник!$A$2:$B$8,2,0)</f>
        <v>ams</v>
      </c>
      <c r="D11" t="str">
        <f>LOOKUP(99,SEARCH(справочник!A$2:A$8,A11),справочник!B$2:B$8)</f>
        <v>mn</v>
      </c>
      <c r="E11" t="str">
        <f>LOOKUP(99,SEARCH(справочник!A$2:A$99,A11)/(справочник!A$2:A$99&lt;&gt;""),справочник!B$2:B$99)</f>
        <v>mn</v>
      </c>
      <c r="G11" s="9" t="s">
        <v>10</v>
      </c>
      <c r="H11" s="9" t="s">
        <v>24</v>
      </c>
    </row>
    <row r="12" spans="1:9" x14ac:dyDescent="0.25">
      <c r="A12" s="8" t="s">
        <v>31</v>
      </c>
      <c r="B12" t="str">
        <f t="shared" si="0"/>
        <v>mb-</v>
      </c>
      <c r="C12" s="1" t="str">
        <f>VLOOKUP(IF(MID(A12,15,3)&lt;&gt;"MS-",
IF(OR(MID(A12,15,3)="MB-",MID(A12,15,3)="NK-"),IF(AND(MID(A12,14,4)&lt;&gt;"mnk-",MID(A12,14,4)&lt;&gt;"tmb-"),MID(A12,15,3),MID(A12,14,4)),MID(A12,15,3)),
IF(MID(A12,1,3)&lt;&gt;"ggf",MID(A12,15,3),"ggf")),справочник!$A$2:$B$8,2,0)</f>
        <v>df</v>
      </c>
      <c r="D12" t="str">
        <f>LOOKUP(99,SEARCH(справочник!A$2:A$8,A12),справочник!B$2:B$8)</f>
        <v>df</v>
      </c>
      <c r="E12" s="11" t="str">
        <f>LOOKUP(99,SEARCH(справочник!A$2:A$99,A12)/(справочник!A$2:A$99&lt;&gt;""),справочник!B$2:B$99)</f>
        <v>af</v>
      </c>
    </row>
    <row r="13" spans="1:9" x14ac:dyDescent="0.25">
      <c r="A13" s="2" t="s">
        <v>29</v>
      </c>
      <c r="B13" t="str">
        <f t="shared" si="0"/>
        <v>mx-</v>
      </c>
      <c r="C13" s="1" t="str">
        <f>VLOOKUP(IF(MID(A13,15,3)&lt;&gt;"MS-",
IF(OR(MID(A13,15,3)="MB-",MID(A13,15,3)="NK-"),IF(AND(MID(A13,14,4)&lt;&gt;"mnk-",MID(A13,14,4)&lt;&gt;"tmb-"),MID(A13,15,3),MID(A13,14,4)),MID(A13,15,3)),
IF(MID(A13,1,3)&lt;&gt;"ggf",MID(A13,15,3),"ggf")),справочник!$A$2:$B$8,2,0)</f>
        <v>mk</v>
      </c>
      <c r="D13" t="str">
        <f>LOOKUP(99,SEARCH(справочник!A$2:A$8,A13),справочник!B$2:B$8)</f>
        <v>mk</v>
      </c>
      <c r="E13" s="12" t="str">
        <f>LOOKUP(99,SEARCH(справочник!A$2:A$99,A13)/(справочник!A$2:A$99&lt;&gt;""),справочник!B$2:B$99)</f>
        <v>mk</v>
      </c>
    </row>
    <row r="14" spans="1:9" x14ac:dyDescent="0.25">
      <c r="B14" t="str">
        <f t="shared" si="0"/>
        <v/>
      </c>
      <c r="C14" s="1"/>
    </row>
  </sheetData>
  <autoFilter ref="A2:C2">
    <sortState ref="A3:D15">
      <sortCondition ref="A2"/>
    </sortState>
  </autoFilter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0"/>
  <sheetViews>
    <sheetView workbookViewId="0">
      <selection activeCell="C2" sqref="C2"/>
    </sheetView>
  </sheetViews>
  <sheetFormatPr defaultRowHeight="15" x14ac:dyDescent="0.25"/>
  <sheetData>
    <row r="1" spans="1:3" x14ac:dyDescent="0.25">
      <c r="A1" s="3" t="s">
        <v>19</v>
      </c>
      <c r="B1" s="3" t="s">
        <v>20</v>
      </c>
      <c r="C1" s="3" t="s">
        <v>33</v>
      </c>
    </row>
    <row r="2" spans="1:3" x14ac:dyDescent="0.25">
      <c r="A2" s="3" t="s">
        <v>2</v>
      </c>
      <c r="B2" s="3" t="s">
        <v>11</v>
      </c>
      <c r="C2" s="3"/>
    </row>
    <row r="3" spans="1:3" x14ac:dyDescent="0.25">
      <c r="A3" s="4" t="s">
        <v>27</v>
      </c>
      <c r="B3" s="5" t="s">
        <v>7</v>
      </c>
      <c r="C3" s="3"/>
    </row>
    <row r="4" spans="1:3" x14ac:dyDescent="0.25">
      <c r="A4" s="3" t="s">
        <v>25</v>
      </c>
      <c r="B4" s="3" t="s">
        <v>5</v>
      </c>
      <c r="C4" s="3"/>
    </row>
    <row r="5" spans="1:3" x14ac:dyDescent="0.25">
      <c r="A5" s="3" t="s">
        <v>0</v>
      </c>
      <c r="B5" s="3" t="s">
        <v>4</v>
      </c>
      <c r="C5" s="3"/>
    </row>
    <row r="6" spans="1:3" x14ac:dyDescent="0.25">
      <c r="A6" s="3" t="s">
        <v>3</v>
      </c>
      <c r="B6" s="3" t="s">
        <v>8</v>
      </c>
      <c r="C6" s="3"/>
    </row>
    <row r="7" spans="1:3" x14ac:dyDescent="0.25">
      <c r="A7" s="3" t="s">
        <v>1</v>
      </c>
      <c r="B7" s="3" t="s">
        <v>6</v>
      </c>
      <c r="C7" s="3"/>
    </row>
    <row r="8" spans="1:3" x14ac:dyDescent="0.25">
      <c r="A8" s="6" t="s">
        <v>10</v>
      </c>
      <c r="B8" s="7" t="s">
        <v>9</v>
      </c>
      <c r="C8" s="7" t="s">
        <v>23</v>
      </c>
    </row>
    <row r="9" spans="1:3" x14ac:dyDescent="0.25">
      <c r="A9" s="4" t="s">
        <v>26</v>
      </c>
      <c r="B9" s="5" t="s">
        <v>22</v>
      </c>
      <c r="C9" s="3"/>
    </row>
    <row r="10" spans="1:3" x14ac:dyDescent="0.25">
      <c r="A10" s="6" t="s">
        <v>10</v>
      </c>
      <c r="B10" s="7" t="s">
        <v>24</v>
      </c>
      <c r="C10" s="3"/>
    </row>
  </sheetData>
  <autoFilter ref="A1:B1">
    <sortState ref="A2:B8">
      <sortCondition ref="A1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справочник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2017-06-23T10:34:13Z</dcterms:modified>
</cp:coreProperties>
</file>