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18195" windowHeight="11760" activeTab="1"/>
  </bookViews>
  <sheets>
    <sheet name="сх_граф (2)" sheetId="1" r:id="rId1"/>
    <sheet name="сх_граф (3)" sheetId="2" r:id="rId2"/>
  </sheets>
  <externalReferences>
    <externalReference r:id="rId3"/>
    <externalReference r:id="rId4"/>
    <externalReference r:id="rId5"/>
    <externalReference r:id="rId6"/>
  </externalReferences>
  <definedNames>
    <definedName name="_Order1" hidden="1">255</definedName>
    <definedName name="anscount" hidden="1">2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limcount" hidden="1">2</definedName>
    <definedName name="sencount" hidden="1">4</definedName>
    <definedName name="Клуб" localSheetId="0" hidden="1">OFFSET([1]Звіт!$K$1,,,COUNTA([1]Звіт!$K:$K))</definedName>
    <definedName name="Клуб" localSheetId="1" hidden="1">OFFSET([1]Звіт!$K$1,,,COUNTA([1]Звіт!$K:$K))</definedName>
    <definedName name="Клуб" hidden="1">OFFSET([2]Звіт!$K$1,,,COUNTA([2]Звіт!$K:$K))</definedName>
    <definedName name="_xlnm.Print_Area" localSheetId="0">'сх_граф (2)'!$A$1:$P$167</definedName>
    <definedName name="_xlnm.Print_Area" localSheetId="1">'сх_граф (3)'!$A$1:$P$95</definedName>
    <definedName name="Список_города">OFFSET([2]Звіт!$J$1,,,COUNTA([2]Звіт!$J$1:$J$980))</definedName>
    <definedName name="Список_клубов" hidden="1">OFFSET([2]Звіт!$K$1,,,COUNTA([2]Звіт!$K$1:$K$1000))</definedName>
    <definedName name="Список_тренера" hidden="1">OFFSET([2]Звіт!$L$1,,,COUNTA([2]Звіт!$L$1:$L$980))</definedName>
    <definedName name="Суддья" localSheetId="0" hidden="1">OFFSET([1]Судді!$B$2,,,COUNTA([1]Судді!$B:$B))</definedName>
    <definedName name="Суддья" localSheetId="1" hidden="1">OFFSET([1]Судді!$B$2,,,COUNTA([1]Судді!$B:$B))</definedName>
    <definedName name="Суддья" hidden="1">OFFSET([3]Судді!$B$4,,,COUNTA([3]Судді!$B:$B))</definedName>
    <definedName name="Судья" hidden="1">OFFSET([4]Подяка!$N$1,,,COUNTA([4]Подяка!$N:$N))</definedName>
    <definedName name="тренер" localSheetId="1" hidden="1">OFFSET(#REF!,,,COUNTA(#REF!))</definedName>
    <definedName name="тренер" hidden="1">OFFSET(#REF!,,,COUNTA(#REF!))</definedName>
  </definedNames>
  <calcPr calcId="124519"/>
</workbook>
</file>

<file path=xl/calcChain.xml><?xml version="1.0" encoding="utf-8"?>
<calcChain xmlns="http://schemas.openxmlformats.org/spreadsheetml/2006/main">
  <c r="P10" i="2"/>
  <c r="P11"/>
  <c r="P12"/>
  <c r="P13"/>
  <c r="P14"/>
  <c r="P15"/>
  <c r="P16"/>
  <c r="P17"/>
  <c r="P18"/>
  <c r="P19"/>
  <c r="P20"/>
  <c r="P21"/>
  <c r="P22"/>
  <c r="P23"/>
  <c r="P24"/>
  <c r="P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9"/>
  <c r="H90"/>
  <c r="H92"/>
  <c r="F95"/>
  <c r="A95"/>
  <c r="A93"/>
  <c r="B92"/>
  <c r="H89"/>
  <c r="A89"/>
  <c r="A87"/>
  <c r="F86" s="1"/>
  <c r="B86"/>
  <c r="F83"/>
  <c r="A83"/>
  <c r="A81"/>
  <c r="F84" s="1"/>
  <c r="B80"/>
  <c r="J77"/>
  <c r="A77"/>
  <c r="A75"/>
  <c r="F74" s="1"/>
  <c r="B74"/>
  <c r="F71"/>
  <c r="A71"/>
  <c r="A69"/>
  <c r="F72" s="1"/>
  <c r="B68"/>
  <c r="H65"/>
  <c r="A65"/>
  <c r="A63"/>
  <c r="F62" s="1"/>
  <c r="B62"/>
  <c r="F59"/>
  <c r="A59"/>
  <c r="A57"/>
  <c r="F60" s="1"/>
  <c r="B56"/>
  <c r="H66" l="1"/>
  <c r="H68"/>
  <c r="P9" i="1"/>
  <c r="J78" i="2" l="1"/>
  <c r="J80"/>
  <c r="A165" i="1"/>
  <c r="A163"/>
  <c r="F162" s="1"/>
  <c r="B162"/>
  <c r="F159"/>
  <c r="A159"/>
  <c r="A157"/>
  <c r="F160" s="1"/>
  <c r="H156" s="1"/>
  <c r="J144" s="1"/>
  <c r="P116" s="1"/>
  <c r="B156"/>
  <c r="H153"/>
  <c r="A153"/>
  <c r="A151"/>
  <c r="F150" s="1"/>
  <c r="B150"/>
  <c r="F147"/>
  <c r="A147"/>
  <c r="A145"/>
  <c r="F148" s="1"/>
  <c r="H154" s="1"/>
  <c r="B144"/>
  <c r="J141"/>
  <c r="A141"/>
  <c r="A139"/>
  <c r="F138" s="1"/>
  <c r="H132" s="1"/>
  <c r="J142" s="1"/>
  <c r="K120" s="1"/>
  <c r="P114" s="1"/>
  <c r="B138"/>
  <c r="F135"/>
  <c r="A135"/>
  <c r="A133"/>
  <c r="F136" s="1"/>
  <c r="B132"/>
  <c r="H129"/>
  <c r="A129"/>
  <c r="A127"/>
  <c r="F126" s="1"/>
  <c r="H130" s="1"/>
  <c r="B126"/>
  <c r="F123"/>
  <c r="A123"/>
  <c r="A121"/>
  <c r="F124" s="1"/>
  <c r="B120"/>
  <c r="L117"/>
  <c r="A117"/>
  <c r="A115"/>
  <c r="F114" s="1"/>
  <c r="H108" s="1"/>
  <c r="B114"/>
  <c r="F111"/>
  <c r="A111"/>
  <c r="A109"/>
  <c r="F112" s="1"/>
  <c r="B108"/>
  <c r="H105"/>
  <c r="A105"/>
  <c r="A103"/>
  <c r="F102" s="1"/>
  <c r="B102"/>
  <c r="F99"/>
  <c r="A99"/>
  <c r="A97"/>
  <c r="F100" s="1"/>
  <c r="B96"/>
  <c r="J93"/>
  <c r="A93"/>
  <c r="A91"/>
  <c r="F90" s="1"/>
  <c r="B90"/>
  <c r="F87"/>
  <c r="A87"/>
  <c r="A85"/>
  <c r="F88" s="1"/>
  <c r="B84"/>
  <c r="H81"/>
  <c r="A81"/>
  <c r="A79"/>
  <c r="F78" s="1"/>
  <c r="B78"/>
  <c r="F75"/>
  <c r="A75"/>
  <c r="A73"/>
  <c r="F76" s="1"/>
  <c r="B72"/>
  <c r="P32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35" l="1"/>
  <c r="P31"/>
  <c r="P33"/>
  <c r="P34"/>
  <c r="P36"/>
  <c r="P38"/>
  <c r="P37"/>
  <c r="P39"/>
  <c r="P40"/>
  <c r="H82"/>
  <c r="H84"/>
  <c r="H106"/>
  <c r="O19" i="2" l="1"/>
  <c r="O17"/>
  <c r="O9"/>
  <c r="O14"/>
  <c r="O12"/>
  <c r="O18"/>
  <c r="O16"/>
  <c r="O11"/>
  <c r="O10"/>
  <c r="J96" i="1"/>
  <c r="J94"/>
  <c r="O22" i="2" l="1"/>
  <c r="O23"/>
  <c r="O15"/>
  <c r="O21"/>
  <c r="O20"/>
  <c r="O24"/>
  <c r="O13"/>
  <c r="K118" i="1"/>
  <c r="P115"/>
  <c r="H119" l="1"/>
  <c r="O36"/>
  <c r="O38"/>
  <c r="O37"/>
  <c r="O39"/>
  <c r="O34"/>
  <c r="O40"/>
  <c r="O20"/>
  <c r="O10"/>
  <c r="O9"/>
  <c r="O11"/>
  <c r="O21"/>
  <c r="O13"/>
  <c r="O35"/>
  <c r="P113" l="1"/>
  <c r="O31"/>
  <c r="O28"/>
  <c r="O24"/>
  <c r="O17"/>
  <c r="O16"/>
  <c r="O29"/>
  <c r="O25"/>
  <c r="O26"/>
  <c r="O32"/>
  <c r="O12"/>
  <c r="O23"/>
  <c r="O22"/>
  <c r="O18"/>
  <c r="O19"/>
  <c r="O30"/>
  <c r="O27"/>
  <c r="O33"/>
  <c r="O14"/>
  <c r="O15"/>
</calcChain>
</file>

<file path=xl/sharedStrings.xml><?xml version="1.0" encoding="utf-8"?>
<sst xmlns="http://schemas.openxmlformats.org/spreadsheetml/2006/main" count="94" uniqueCount="50">
  <si>
    <t>№ БОЮ</t>
  </si>
  <si>
    <t>ДАТА</t>
  </si>
  <si>
    <t>СТАДІЯ</t>
  </si>
  <si>
    <t>КУТ</t>
  </si>
  <si>
    <t>№</t>
  </si>
  <si>
    <t>ПІБ</t>
  </si>
  <si>
    <t>СТАТЬ</t>
  </si>
  <si>
    <t>МІСТО</t>
  </si>
  <si>
    <t>КЛУБ</t>
  </si>
  <si>
    <t>ТРЕНЕР</t>
  </si>
  <si>
    <t>Р-в</t>
  </si>
  <si>
    <t>Р. Н.</t>
  </si>
  <si>
    <t>ВАГА</t>
  </si>
  <si>
    <t>РОЗРЯД</t>
  </si>
  <si>
    <t>КБ</t>
  </si>
  <si>
    <t>Количество побед</t>
  </si>
  <si>
    <t>Переможці</t>
  </si>
  <si>
    <t>-</t>
  </si>
  <si>
    <t>Заборський Євген</t>
  </si>
  <si>
    <t>Гріневич Владислав</t>
  </si>
  <si>
    <t>Нечваль Євген</t>
  </si>
  <si>
    <t>Малков Ігор</t>
  </si>
  <si>
    <t>Суховерхо Денис</t>
  </si>
  <si>
    <t>Грохольський Дмитро</t>
  </si>
  <si>
    <t>Нікішенко Матвій</t>
  </si>
  <si>
    <t>Квартирмейстер Інокентій</t>
  </si>
  <si>
    <t>Ковальчук Валентин</t>
  </si>
  <si>
    <t>Рубан Тетяна</t>
  </si>
  <si>
    <t>Нізенко Валентин</t>
  </si>
  <si>
    <t>Гончарук Денис</t>
  </si>
  <si>
    <t>Татаренко Артем</t>
  </si>
  <si>
    <t>Лозинський Орест</t>
  </si>
  <si>
    <t>Волчков Максим</t>
  </si>
  <si>
    <t>Плетенецький Валентин</t>
  </si>
  <si>
    <t>Кулаков Богдан</t>
  </si>
  <si>
    <t>Кравчук Вадим</t>
  </si>
  <si>
    <t>Могильный Дмитро</t>
  </si>
  <si>
    <t>Гумен Ірина</t>
  </si>
  <si>
    <t>Коренда Владислав</t>
  </si>
  <si>
    <t>Петрунин Алексей</t>
  </si>
  <si>
    <t>Плосконос Артем</t>
  </si>
  <si>
    <t>Моренець Володимир</t>
  </si>
  <si>
    <t>Маяка Роман</t>
  </si>
  <si>
    <t>Шимчук Дарина</t>
  </si>
  <si>
    <t>Сич Дмитро</t>
  </si>
  <si>
    <t>Ровинський Микита</t>
  </si>
  <si>
    <t>Бондар Ярослав</t>
  </si>
  <si>
    <t>Дашевський Платон</t>
  </si>
  <si>
    <t>Каленський Дмитро</t>
  </si>
  <si>
    <t>Коваленко Богдан</t>
  </si>
</sst>
</file>

<file path=xl/styles.xml><?xml version="1.0" encoding="utf-8"?>
<styleSheet xmlns="http://schemas.openxmlformats.org/spreadsheetml/2006/main">
  <numFmts count="5">
    <numFmt numFmtId="164" formatCode="dd\.mm\.yyyy;@"/>
    <numFmt numFmtId="165" formatCode="dd\.mm\.yy;@"/>
    <numFmt numFmtId="166" formatCode="dd/mm/yy;@"/>
    <numFmt numFmtId="167" formatCode="0.0"/>
    <numFmt numFmtId="168" formatCode="_(&quot;$&quot;* #,##0.00_);_(&quot;$&quot;* \(#,##0.00\);_(&quot;$&quot;* &quot;-&quot;??_);_(@_)"/>
  </numFmts>
  <fonts count="4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"/>
      <name val="Calibri"/>
      <family val="2"/>
      <charset val="204"/>
      <scheme val="minor"/>
    </font>
    <font>
      <b/>
      <sz val="6"/>
      <name val="Times New Roman"/>
      <family val="1"/>
      <charset val="204"/>
    </font>
    <font>
      <b/>
      <sz val="6"/>
      <color rgb="FF000000"/>
      <name val="Times New Roman"/>
      <family val="1"/>
      <charset val="204"/>
    </font>
    <font>
      <sz val="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20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Cambria"/>
      <family val="1"/>
      <charset val="204"/>
      <scheme val="major"/>
    </font>
    <font>
      <b/>
      <sz val="14"/>
      <color rgb="FFC00000"/>
      <name val="Times New Roman"/>
      <family val="1"/>
      <charset val="204"/>
    </font>
    <font>
      <sz val="14"/>
      <color rgb="FF00B0F0"/>
      <name val="Times New Roman"/>
      <family val="1"/>
      <charset val="204"/>
    </font>
    <font>
      <sz val="10"/>
      <color theme="0"/>
      <name val="Calibri"/>
      <family val="2"/>
      <charset val="204"/>
      <scheme val="minor"/>
    </font>
    <font>
      <sz val="10"/>
      <color theme="4" tint="0.39994506668294322"/>
      <name val="Times New Roman"/>
      <family val="1"/>
      <charset val="204"/>
    </font>
    <font>
      <sz val="10"/>
      <color indexed="42"/>
      <name val="Times New Roman"/>
      <family val="1"/>
      <charset val="204"/>
    </font>
    <font>
      <sz val="8"/>
      <color theme="0"/>
      <name val="Times New Roman"/>
      <family val="1"/>
      <charset val="204"/>
    </font>
    <font>
      <sz val="14"/>
      <name val="Times New Roman"/>
      <family val="1"/>
      <charset val="204"/>
    </font>
    <font>
      <sz val="9"/>
      <color theme="4" tint="0.39994506668294322"/>
      <name val="Times New Roman"/>
      <family val="1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u/>
      <sz val="12"/>
      <color indexed="12"/>
      <name val="Arial Narrow"/>
      <family val="2"/>
      <charset val="204"/>
    </font>
    <font>
      <u/>
      <sz val="12"/>
      <color theme="10"/>
      <name val="Arial Narrow"/>
      <family val="2"/>
      <charset val="204"/>
    </font>
    <font>
      <u/>
      <sz val="11"/>
      <color indexed="12"/>
      <name val="Calibri"/>
      <family val="2"/>
      <charset val="204"/>
    </font>
    <font>
      <u/>
      <sz val="11"/>
      <color theme="10"/>
      <name val="Calibri"/>
      <family val="2"/>
      <charset val="204"/>
    </font>
    <font>
      <u/>
      <sz val="2.8"/>
      <color theme="10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name val="Arial Narrow"/>
      <family val="2"/>
      <charset val="204"/>
    </font>
    <font>
      <sz val="20"/>
      <color indexed="8"/>
      <name val="Times New Roman"/>
      <family val="2"/>
      <charset val="204"/>
    </font>
    <font>
      <sz val="14"/>
      <color indexed="8"/>
      <name val="Calibri"/>
      <family val="2"/>
      <charset val="204"/>
    </font>
    <font>
      <sz val="10"/>
      <color indexed="8"/>
      <name val="Axel"/>
      <family val="2"/>
      <charset val="204"/>
    </font>
    <font>
      <sz val="10"/>
      <color theme="1"/>
      <name val="Axel"/>
      <family val="2"/>
    </font>
    <font>
      <sz val="12"/>
      <color theme="1" tint="4.9989318521683403E-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</borders>
  <cellStyleXfs count="192">
    <xf numFmtId="0" fontId="0" fillId="0" borderId="0"/>
    <xf numFmtId="0" fontId="2" fillId="0" borderId="0"/>
    <xf numFmtId="0" fontId="1" fillId="0" borderId="0"/>
    <xf numFmtId="0" fontId="1" fillId="0" borderId="0"/>
    <xf numFmtId="0" fontId="14" fillId="0" borderId="0"/>
    <xf numFmtId="0" fontId="20" fillId="0" borderId="0"/>
    <xf numFmtId="0" fontId="1" fillId="0" borderId="0"/>
    <xf numFmtId="168" fontId="31" fillId="0" borderId="0" applyFont="0" applyFill="0" applyBorder="0" applyAlignment="0" applyProtection="0"/>
    <xf numFmtId="0" fontId="32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1" fillId="0" borderId="0"/>
    <xf numFmtId="0" fontId="2" fillId="0" borderId="0"/>
    <xf numFmtId="0" fontId="42" fillId="0" borderId="0"/>
    <xf numFmtId="0" fontId="43" fillId="0" borderId="0"/>
    <xf numFmtId="0" fontId="43" fillId="0" borderId="0"/>
    <xf numFmtId="0" fontId="38" fillId="0" borderId="28" applyAlignment="0">
      <alignment horizontal="center" wrapText="1"/>
    </xf>
    <xf numFmtId="0" fontId="38" fillId="0" borderId="28" applyAlignment="0">
      <alignment horizontal="center" wrapText="1"/>
    </xf>
    <xf numFmtId="0" fontId="38" fillId="0" borderId="28" applyAlignment="0">
      <alignment horizontal="center" wrapText="1"/>
    </xf>
    <xf numFmtId="0" fontId="1" fillId="0" borderId="28" applyAlignment="0">
      <alignment horizontal="center" wrapText="1"/>
    </xf>
    <xf numFmtId="0" fontId="1" fillId="0" borderId="28" applyAlignment="0">
      <alignment horizontal="center" wrapText="1"/>
    </xf>
    <xf numFmtId="0" fontId="1" fillId="0" borderId="28" applyAlignment="0">
      <alignment horizontal="center" wrapText="1"/>
    </xf>
    <xf numFmtId="0" fontId="1" fillId="0" borderId="28" applyAlignment="0">
      <alignment horizontal="center" wrapText="1"/>
    </xf>
    <xf numFmtId="0" fontId="38" fillId="0" borderId="28" applyAlignment="0">
      <alignment horizontal="center" wrapText="1"/>
    </xf>
    <xf numFmtId="0" fontId="1" fillId="0" borderId="28" applyAlignment="0">
      <alignment horizontal="center" wrapText="1"/>
    </xf>
    <xf numFmtId="0" fontId="1" fillId="0" borderId="28" applyAlignment="0">
      <alignment horizontal="center" wrapText="1"/>
    </xf>
    <xf numFmtId="0" fontId="1" fillId="0" borderId="28" applyAlignment="0">
      <alignment horizontal="center" wrapText="1"/>
    </xf>
    <xf numFmtId="0" fontId="1" fillId="0" borderId="28" applyAlignment="0">
      <alignment horizontal="center" wrapText="1"/>
    </xf>
  </cellStyleXfs>
  <cellXfs count="195">
    <xf numFmtId="0" fontId="0" fillId="0" borderId="0" xfId="0"/>
    <xf numFmtId="1" fontId="3" fillId="0" borderId="0" xfId="1" applyNumberFormat="1" applyFont="1" applyFill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1" fontId="4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1" applyFont="1" applyFill="1" applyAlignment="1">
      <alignment horizontal="left" vertical="center" wrapText="1"/>
    </xf>
    <xf numFmtId="0" fontId="3" fillId="0" borderId="0" xfId="1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textRotation="75" wrapText="1"/>
    </xf>
    <xf numFmtId="165" fontId="7" fillId="0" borderId="1" xfId="2" applyNumberFormat="1" applyFont="1" applyFill="1" applyBorder="1" applyAlignment="1">
      <alignment horizontal="center" vertical="center" textRotation="75" wrapText="1"/>
    </xf>
    <xf numFmtId="0" fontId="7" fillId="0" borderId="1" xfId="2" applyNumberFormat="1" applyFont="1" applyFill="1" applyBorder="1" applyAlignment="1">
      <alignment horizontal="center" vertical="center" textRotation="75" wrapText="1"/>
    </xf>
    <xf numFmtId="0" fontId="8" fillId="0" borderId="1" xfId="2" applyFont="1" applyFill="1" applyBorder="1" applyAlignment="1">
      <alignment horizontal="center" vertical="center" textRotation="75" wrapText="1"/>
    </xf>
    <xf numFmtId="164" fontId="7" fillId="0" borderId="1" xfId="2" applyNumberFormat="1" applyFont="1" applyFill="1" applyBorder="1" applyAlignment="1">
      <alignment horizontal="center" vertical="center" textRotation="75" wrapText="1"/>
    </xf>
    <xf numFmtId="49" fontId="3" fillId="0" borderId="0" xfId="1" applyNumberFormat="1" applyFont="1" applyFill="1" applyAlignment="1">
      <alignment horizontal="center" vertical="center" wrapText="1"/>
    </xf>
    <xf numFmtId="49" fontId="4" fillId="0" borderId="0" xfId="1" applyNumberFormat="1" applyFont="1" applyFill="1" applyBorder="1" applyAlignment="1" applyProtection="1">
      <alignment horizontal="center" vertical="center" wrapText="1"/>
    </xf>
    <xf numFmtId="49" fontId="3" fillId="0" borderId="0" xfId="1" applyNumberFormat="1" applyFont="1" applyFill="1" applyAlignment="1">
      <alignment horizontal="left" vertical="center" wrapText="1"/>
    </xf>
    <xf numFmtId="49" fontId="3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 wrapText="1"/>
    </xf>
    <xf numFmtId="0" fontId="3" fillId="0" borderId="0" xfId="0" applyFont="1" applyAlignment="1">
      <alignment wrapText="1"/>
    </xf>
    <xf numFmtId="0" fontId="10" fillId="2" borderId="0" xfId="3" applyFont="1" applyFill="1" applyBorder="1" applyAlignment="1">
      <alignment horizontal="centerContinuous" vertical="center"/>
    </xf>
    <xf numFmtId="0" fontId="10" fillId="2" borderId="0" xfId="3" applyFont="1" applyFill="1" applyBorder="1" applyAlignment="1">
      <alignment horizontal="center" vertical="center"/>
    </xf>
    <xf numFmtId="1" fontId="4" fillId="0" borderId="0" xfId="3" applyNumberFormat="1" applyFont="1" applyFill="1" applyBorder="1" applyAlignment="1" applyProtection="1">
      <alignment horizontal="center" vertical="center" wrapText="1"/>
    </xf>
    <xf numFmtId="0" fontId="15" fillId="0" borderId="0" xfId="3" applyNumberFormat="1" applyFont="1" applyFill="1" applyBorder="1" applyAlignment="1">
      <alignment horizontal="center" vertical="center" wrapText="1" shrinkToFit="1"/>
    </xf>
    <xf numFmtId="1" fontId="4" fillId="0" borderId="0" xfId="4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Border="1" applyAlignment="1" applyProtection="1">
      <alignment horizontal="center" shrinkToFit="1"/>
    </xf>
    <xf numFmtId="0" fontId="15" fillId="0" borderId="0" xfId="4" applyNumberFormat="1" applyFont="1" applyFill="1" applyBorder="1" applyAlignment="1">
      <alignment horizontal="center" vertical="center" wrapText="1" shrinkToFit="1"/>
    </xf>
    <xf numFmtId="0" fontId="22" fillId="0" borderId="6" xfId="3" applyFont="1" applyFill="1" applyBorder="1" applyAlignment="1">
      <alignment horizontal="centerContinuous" vertical="center" wrapText="1"/>
    </xf>
    <xf numFmtId="0" fontId="22" fillId="0" borderId="7" xfId="3" applyFont="1" applyFill="1" applyBorder="1" applyAlignment="1">
      <alignment horizontal="centerContinuous" vertical="center" wrapText="1"/>
    </xf>
    <xf numFmtId="0" fontId="13" fillId="0" borderId="12" xfId="3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 wrapText="1"/>
    </xf>
    <xf numFmtId="1" fontId="25" fillId="0" borderId="0" xfId="1" applyNumberFormat="1" applyFont="1" applyFill="1" applyAlignment="1">
      <alignment horizontal="center" vertical="center" wrapText="1"/>
    </xf>
    <xf numFmtId="0" fontId="25" fillId="0" borderId="0" xfId="1" applyFont="1" applyFill="1" applyAlignment="1">
      <alignment horizontal="center" vertical="center" wrapText="1"/>
    </xf>
    <xf numFmtId="0" fontId="25" fillId="0" borderId="0" xfId="1" applyFont="1" applyFill="1" applyBorder="1" applyAlignment="1">
      <alignment horizontal="center" vertical="center" wrapText="1"/>
    </xf>
    <xf numFmtId="0" fontId="26" fillId="0" borderId="0" xfId="3" applyNumberFormat="1" applyFont="1" applyFill="1" applyBorder="1" applyAlignment="1">
      <alignment horizontal="right" vertical="center" wrapText="1"/>
    </xf>
    <xf numFmtId="1" fontId="4" fillId="0" borderId="0" xfId="3" applyNumberFormat="1" applyFont="1" applyFill="1" applyBorder="1" applyAlignment="1">
      <alignment horizontal="left" vertical="center" wrapText="1" shrinkToFit="1"/>
    </xf>
    <xf numFmtId="49" fontId="15" fillId="0" borderId="0" xfId="5" applyNumberFormat="1" applyFont="1" applyFill="1" applyBorder="1" applyAlignment="1">
      <alignment horizontal="center" shrinkToFit="1"/>
    </xf>
    <xf numFmtId="0" fontId="15" fillId="0" borderId="0" xfId="5" applyNumberFormat="1" applyFont="1" applyFill="1" applyBorder="1" applyAlignment="1">
      <alignment vertical="center" shrinkToFit="1"/>
    </xf>
    <xf numFmtId="0" fontId="15" fillId="0" borderId="0" xfId="5" applyNumberFormat="1" applyFont="1" applyFill="1" applyBorder="1" applyAlignment="1">
      <alignment horizontal="center" shrinkToFit="1"/>
    </xf>
    <xf numFmtId="0" fontId="15" fillId="0" borderId="0" xfId="5" applyFont="1" applyFill="1" applyBorder="1" applyAlignment="1">
      <alignment horizontal="center" wrapText="1"/>
    </xf>
    <xf numFmtId="0" fontId="15" fillId="0" borderId="0" xfId="5" applyFont="1" applyFill="1" applyBorder="1" applyAlignment="1">
      <alignment horizontal="center" vertical="center" wrapText="1"/>
    </xf>
    <xf numFmtId="0" fontId="15" fillId="0" borderId="0" xfId="5" applyNumberFormat="1" applyFont="1" applyFill="1" applyBorder="1" applyAlignment="1" applyProtection="1">
      <alignment horizontal="center" vertical="top" shrinkToFit="1"/>
    </xf>
    <xf numFmtId="0" fontId="3" fillId="0" borderId="1" xfId="1" applyFont="1" applyFill="1" applyBorder="1" applyAlignment="1">
      <alignment horizontal="center" vertical="center" wrapText="1"/>
    </xf>
    <xf numFmtId="0" fontId="15" fillId="0" borderId="23" xfId="5" applyNumberFormat="1" applyFont="1" applyFill="1" applyBorder="1" applyAlignment="1">
      <alignment horizontal="center" shrinkToFit="1"/>
    </xf>
    <xf numFmtId="0" fontId="15" fillId="0" borderId="0" xfId="5" applyNumberFormat="1" applyFont="1" applyFill="1" applyBorder="1" applyAlignment="1">
      <alignment horizontal="center" vertical="top" shrinkToFit="1"/>
    </xf>
    <xf numFmtId="1" fontId="4" fillId="0" borderId="0" xfId="1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1" fontId="4" fillId="0" borderId="0" xfId="1" applyNumberFormat="1" applyFont="1" applyFill="1" applyBorder="1" applyAlignment="1">
      <alignment vertical="center" wrapText="1"/>
    </xf>
    <xf numFmtId="14" fontId="4" fillId="0" borderId="0" xfId="1" applyNumberFormat="1" applyFont="1" applyFill="1" applyBorder="1" applyAlignment="1">
      <alignment vertical="center" wrapText="1"/>
    </xf>
    <xf numFmtId="0" fontId="4" fillId="0" borderId="0" xfId="3" applyFont="1" applyFill="1" applyBorder="1" applyAlignment="1">
      <alignment vertical="center"/>
    </xf>
    <xf numFmtId="0" fontId="4" fillId="0" borderId="0" xfId="1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15" fillId="0" borderId="0" xfId="5" applyNumberFormat="1" applyFont="1" applyFill="1" applyBorder="1" applyAlignment="1">
      <alignment horizontal="center" vertical="center" shrinkToFit="1"/>
    </xf>
    <xf numFmtId="0" fontId="27" fillId="0" borderId="0" xfId="5" applyNumberFormat="1" applyFont="1" applyFill="1" applyBorder="1" applyAlignment="1" applyProtection="1">
      <alignment horizontal="center" shrinkToFit="1"/>
      <protection locked="0"/>
    </xf>
    <xf numFmtId="0" fontId="15" fillId="0" borderId="0" xfId="5" applyNumberFormat="1" applyFont="1" applyFill="1" applyBorder="1" applyAlignment="1" applyProtection="1">
      <alignment horizontal="center" vertical="center" shrinkToFit="1"/>
      <protection locked="0"/>
    </xf>
    <xf numFmtId="0" fontId="15" fillId="0" borderId="0" xfId="5" applyNumberFormat="1" applyFont="1" applyFill="1" applyBorder="1" applyAlignment="1">
      <alignment shrinkToFit="1"/>
    </xf>
    <xf numFmtId="0" fontId="15" fillId="0" borderId="0" xfId="5" applyFont="1" applyFill="1" applyBorder="1" applyAlignment="1" applyProtection="1">
      <alignment horizontal="center" wrapText="1"/>
    </xf>
    <xf numFmtId="0" fontId="15" fillId="0" borderId="24" xfId="5" applyNumberFormat="1" applyFont="1" applyFill="1" applyBorder="1" applyAlignment="1">
      <alignment vertical="center" shrinkToFit="1"/>
    </xf>
    <xf numFmtId="0" fontId="15" fillId="0" borderId="24" xfId="5" applyNumberFormat="1" applyFont="1" applyFill="1" applyBorder="1" applyAlignment="1">
      <alignment horizontal="center" shrinkToFit="1"/>
    </xf>
    <xf numFmtId="0" fontId="15" fillId="0" borderId="24" xfId="5" applyNumberFormat="1" applyFont="1" applyFill="1" applyBorder="1" applyAlignment="1" applyProtection="1">
      <alignment horizontal="center" shrinkToFit="1"/>
    </xf>
    <xf numFmtId="49" fontId="15" fillId="0" borderId="0" xfId="5" applyNumberFormat="1" applyFont="1" applyFill="1" applyBorder="1" applyAlignment="1" applyProtection="1">
      <alignment horizontal="center" vertical="center" shrinkToFit="1"/>
      <protection locked="0"/>
    </xf>
    <xf numFmtId="1" fontId="23" fillId="3" borderId="0" xfId="5" applyNumberFormat="1" applyFont="1" applyFill="1" applyBorder="1" applyAlignment="1">
      <alignment horizontal="center" vertical="center" shrinkToFit="1"/>
    </xf>
    <xf numFmtId="49" fontId="10" fillId="0" borderId="0" xfId="5" applyNumberFormat="1" applyFont="1" applyFill="1" applyBorder="1" applyAlignment="1">
      <alignment horizontal="center" vertical="center" wrapText="1"/>
    </xf>
    <xf numFmtId="0" fontId="10" fillId="0" borderId="0" xfId="5" applyNumberFormat="1" applyFont="1" applyFill="1" applyBorder="1" applyAlignment="1">
      <alignment horizontal="center" vertical="center" wrapText="1"/>
    </xf>
    <xf numFmtId="0" fontId="10" fillId="0" borderId="0" xfId="5" applyNumberFormat="1" applyFont="1" applyFill="1" applyBorder="1" applyAlignment="1" applyProtection="1">
      <alignment horizontal="center" vertical="center" wrapText="1"/>
    </xf>
    <xf numFmtId="0" fontId="10" fillId="0" borderId="0" xfId="5" applyFont="1" applyFill="1" applyBorder="1" applyAlignment="1">
      <alignment horizontal="center" vertical="center" wrapText="1"/>
    </xf>
    <xf numFmtId="49" fontId="15" fillId="0" borderId="0" xfId="5" applyNumberFormat="1" applyFont="1" applyFill="1" applyBorder="1" applyAlignment="1">
      <alignment wrapText="1"/>
    </xf>
    <xf numFmtId="1" fontId="23" fillId="3" borderId="24" xfId="5" applyNumberFormat="1" applyFont="1" applyFill="1" applyBorder="1" applyAlignment="1">
      <alignment horizontal="center" vertical="center" shrinkToFit="1"/>
    </xf>
    <xf numFmtId="0" fontId="15" fillId="0" borderId="2" xfId="5" applyNumberFormat="1" applyFont="1" applyFill="1" applyBorder="1" applyAlignment="1">
      <alignment horizontal="center" vertical="center" shrinkToFit="1"/>
    </xf>
    <xf numFmtId="0" fontId="15" fillId="0" borderId="10" xfId="5" applyNumberFormat="1" applyFont="1" applyFill="1" applyBorder="1" applyAlignment="1" applyProtection="1">
      <alignment horizontal="center" vertical="center" shrinkToFit="1"/>
      <protection locked="0"/>
    </xf>
    <xf numFmtId="0" fontId="15" fillId="0" borderId="3" xfId="5" applyNumberFormat="1" applyFont="1" applyFill="1" applyBorder="1" applyAlignment="1">
      <alignment horizontal="center" shrinkToFit="1"/>
    </xf>
    <xf numFmtId="0" fontId="15" fillId="0" borderId="24" xfId="5" applyNumberFormat="1" applyFont="1" applyFill="1" applyBorder="1" applyAlignment="1" applyProtection="1">
      <alignment horizontal="center" vertical="top" shrinkToFit="1"/>
    </xf>
    <xf numFmtId="49" fontId="15" fillId="0" borderId="10" xfId="5" applyNumberFormat="1" applyFont="1" applyFill="1" applyBorder="1" applyAlignment="1" applyProtection="1">
      <alignment horizontal="center" vertical="center" shrinkToFit="1"/>
      <protection locked="0"/>
    </xf>
    <xf numFmtId="0" fontId="13" fillId="0" borderId="12" xfId="3" applyFont="1" applyFill="1" applyBorder="1" applyAlignment="1">
      <alignment horizontal="left" vertical="center" wrapText="1"/>
    </xf>
    <xf numFmtId="0" fontId="13" fillId="0" borderId="1" xfId="3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15" fillId="0" borderId="24" xfId="5" applyFont="1" applyFill="1" applyBorder="1" applyAlignment="1">
      <alignment horizontal="center" wrapText="1"/>
    </xf>
    <xf numFmtId="49" fontId="15" fillId="0" borderId="24" xfId="5" applyNumberFormat="1" applyFont="1" applyFill="1" applyBorder="1" applyAlignment="1">
      <alignment wrapText="1"/>
    </xf>
    <xf numFmtId="49" fontId="10" fillId="0" borderId="0" xfId="5" applyNumberFormat="1" applyFont="1" applyFill="1" applyBorder="1" applyAlignment="1">
      <alignment vertical="center" shrinkToFit="1"/>
    </xf>
    <xf numFmtId="0" fontId="15" fillId="0" borderId="0" xfId="4" applyFont="1" applyFill="1" applyAlignment="1">
      <alignment horizontal="left"/>
    </xf>
    <xf numFmtId="0" fontId="10" fillId="0" borderId="0" xfId="5" applyNumberFormat="1" applyFont="1" applyFill="1" applyBorder="1" applyAlignment="1">
      <alignment vertical="center" wrapText="1" shrinkToFit="1"/>
    </xf>
    <xf numFmtId="0" fontId="15" fillId="0" borderId="0" xfId="5" applyNumberFormat="1" applyFont="1" applyFill="1" applyBorder="1" applyAlignment="1" applyProtection="1">
      <alignment horizontal="left" vertical="center" shrinkToFit="1"/>
    </xf>
    <xf numFmtId="0" fontId="15" fillId="0" borderId="0" xfId="3" applyNumberFormat="1" applyFont="1" applyFill="1" applyBorder="1" applyAlignment="1">
      <alignment horizontal="left" vertical="center" wrapText="1" shrinkToFit="1"/>
    </xf>
    <xf numFmtId="1" fontId="12" fillId="0" borderId="0" xfId="1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166" fontId="4" fillId="0" borderId="0" xfId="0" applyNumberFormat="1" applyFont="1" applyFill="1" applyBorder="1" applyAlignment="1">
      <alignment vertical="center" wrapText="1"/>
    </xf>
    <xf numFmtId="0" fontId="12" fillId="0" borderId="0" xfId="3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 applyProtection="1">
      <alignment horizontal="left" vertical="center" wrapText="1"/>
      <protection locked="0"/>
    </xf>
    <xf numFmtId="0" fontId="16" fillId="0" borderId="0" xfId="6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0" xfId="4" applyFont="1" applyFill="1" applyBorder="1" applyAlignment="1" applyProtection="1">
      <alignment wrapText="1"/>
      <protection locked="0"/>
    </xf>
    <xf numFmtId="0" fontId="13" fillId="0" borderId="0" xfId="0" applyFont="1" applyFill="1" applyBorder="1" applyAlignment="1" applyProtection="1">
      <alignment horizontal="left" wrapText="1"/>
      <protection locked="0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14" fontId="18" fillId="0" borderId="0" xfId="0" applyNumberFormat="1" applyFont="1" applyFill="1" applyBorder="1" applyAlignment="1" applyProtection="1">
      <alignment horizontal="center" wrapText="1"/>
      <protection locked="0"/>
    </xf>
    <xf numFmtId="2" fontId="15" fillId="0" borderId="0" xfId="6" applyNumberFormat="1" applyFont="1" applyFill="1" applyBorder="1" applyAlignment="1" applyProtection="1">
      <alignment horizontal="center" vertical="center" wrapText="1" shrinkToFit="1"/>
      <protection locked="0"/>
    </xf>
    <xf numFmtId="167" fontId="18" fillId="0" borderId="0" xfId="0" applyNumberFormat="1" applyFont="1" applyFill="1" applyBorder="1" applyAlignment="1" applyProtection="1">
      <alignment horizontal="center" wrapText="1"/>
      <protection locked="0"/>
    </xf>
    <xf numFmtId="0" fontId="1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4" applyFont="1" applyFill="1" applyBorder="1" applyAlignment="1" applyProtection="1">
      <alignment horizontal="left" vertical="center" wrapText="1"/>
      <protection locked="0"/>
    </xf>
    <xf numFmtId="0" fontId="15" fillId="0" borderId="0" xfId="6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14" fontId="18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0" xfId="4" applyNumberFormat="1" applyFont="1" applyFill="1" applyBorder="1" applyAlignment="1" applyProtection="1">
      <alignment horizontal="center" vertical="center" wrapText="1"/>
      <protection locked="0"/>
    </xf>
    <xf numFmtId="167" fontId="1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vertical="center" wrapText="1"/>
    </xf>
    <xf numFmtId="166" fontId="12" fillId="0" borderId="0" xfId="0" applyNumberFormat="1" applyFont="1" applyFill="1" applyBorder="1" applyAlignment="1">
      <alignment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17" fillId="0" borderId="0" xfId="4" applyFont="1" applyFill="1" applyBorder="1" applyAlignment="1" applyProtection="1">
      <alignment wrapText="1"/>
      <protection locked="0"/>
    </xf>
    <xf numFmtId="0" fontId="29" fillId="0" borderId="0" xfId="6" applyNumberFormat="1" applyFont="1" applyFill="1" applyBorder="1" applyAlignment="1" applyProtection="1">
      <alignment horizontal="left" vertical="center" wrapText="1" shrinkToFi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5" fillId="0" borderId="0" xfId="6" applyNumberFormat="1" applyFont="1" applyFill="1" applyBorder="1" applyAlignment="1" applyProtection="1">
      <alignment horizontal="center" vertical="center" wrapText="1" shrinkToFit="1"/>
      <protection locked="0"/>
    </xf>
    <xf numFmtId="2" fontId="13" fillId="0" borderId="0" xfId="4" applyNumberFormat="1" applyFont="1" applyFill="1" applyBorder="1" applyAlignment="1" applyProtection="1">
      <alignment horizontal="center" wrapText="1"/>
      <protection locked="0"/>
    </xf>
    <xf numFmtId="2" fontId="15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0" xfId="0" applyFont="1" applyFill="1" applyBorder="1" applyAlignment="1" applyProtection="1">
      <alignment wrapText="1"/>
      <protection locked="0"/>
    </xf>
    <xf numFmtId="0" fontId="17" fillId="0" borderId="0" xfId="0" applyFont="1" applyFill="1" applyBorder="1" applyAlignment="1" applyProtection="1">
      <alignment wrapText="1"/>
      <protection locked="0"/>
    </xf>
    <xf numFmtId="0" fontId="30" fillId="0" borderId="0" xfId="0" applyFont="1" applyFill="1" applyBorder="1" applyAlignment="1" applyProtection="1">
      <alignment horizontal="right" vertical="center" wrapText="1"/>
      <protection locked="0"/>
    </xf>
    <xf numFmtId="0" fontId="16" fillId="0" borderId="0" xfId="0" applyNumberFormat="1" applyFont="1" applyFill="1" applyBorder="1" applyAlignment="1" applyProtection="1">
      <alignment vertical="center" wrapText="1"/>
      <protection locked="0"/>
    </xf>
    <xf numFmtId="0" fontId="15" fillId="0" borderId="0" xfId="0" applyNumberFormat="1" applyFont="1" applyFill="1" applyBorder="1" applyAlignment="1" applyProtection="1">
      <alignment vertical="center" wrapText="1"/>
      <protection locked="0"/>
    </xf>
    <xf numFmtId="0" fontId="4" fillId="0" borderId="0" xfId="3" applyFont="1" applyFill="1" applyBorder="1" applyAlignment="1">
      <alignment vertical="center" wrapText="1"/>
    </xf>
    <xf numFmtId="0" fontId="44" fillId="4" borderId="0" xfId="5" applyNumberFormat="1" applyFont="1" applyFill="1" applyBorder="1" applyAlignment="1" applyProtection="1">
      <alignment horizontal="center" vertical="center" shrinkToFit="1"/>
    </xf>
    <xf numFmtId="0" fontId="44" fillId="4" borderId="3" xfId="5" applyNumberFormat="1" applyFont="1" applyFill="1" applyBorder="1" applyAlignment="1" applyProtection="1">
      <alignment horizontal="center" vertical="center" shrinkToFit="1"/>
    </xf>
    <xf numFmtId="0" fontId="44" fillId="4" borderId="2" xfId="5" applyNumberFormat="1" applyFont="1" applyFill="1" applyBorder="1" applyAlignment="1" applyProtection="1">
      <alignment horizontal="center" vertical="center" shrinkToFit="1"/>
    </xf>
    <xf numFmtId="0" fontId="44" fillId="4" borderId="23" xfId="5" applyNumberFormat="1" applyFont="1" applyFill="1" applyBorder="1" applyAlignment="1" applyProtection="1">
      <alignment horizontal="center" vertical="center" shrinkToFit="1"/>
    </xf>
    <xf numFmtId="0" fontId="44" fillId="4" borderId="10" xfId="5" applyNumberFormat="1" applyFont="1" applyFill="1" applyBorder="1" applyAlignment="1" applyProtection="1">
      <alignment horizontal="center" vertical="center" shrinkToFit="1"/>
    </xf>
    <xf numFmtId="0" fontId="44" fillId="4" borderId="0" xfId="5" applyFont="1" applyFill="1" applyBorder="1" applyAlignment="1">
      <alignment horizontal="center" vertical="center" wrapText="1"/>
    </xf>
    <xf numFmtId="0" fontId="44" fillId="4" borderId="3" xfId="5" applyFont="1" applyFill="1" applyBorder="1" applyAlignment="1">
      <alignment horizontal="center" vertical="center" wrapText="1"/>
    </xf>
    <xf numFmtId="0" fontId="44" fillId="4" borderId="0" xfId="5" applyFont="1" applyFill="1" applyBorder="1" applyAlignment="1" applyProtection="1">
      <alignment horizontal="center" vertical="center" wrapText="1"/>
    </xf>
    <xf numFmtId="0" fontId="44" fillId="4" borderId="12" xfId="5" applyNumberFormat="1" applyFont="1" applyFill="1" applyBorder="1" applyAlignment="1" applyProtection="1">
      <alignment horizontal="center" vertical="center" shrinkToFit="1"/>
    </xf>
    <xf numFmtId="0" fontId="44" fillId="4" borderId="23" xfId="5" applyFont="1" applyFill="1" applyBorder="1" applyAlignment="1">
      <alignment horizontal="center" vertical="center" wrapText="1"/>
    </xf>
    <xf numFmtId="0" fontId="21" fillId="0" borderId="13" xfId="5" applyNumberFormat="1" applyFont="1" applyFill="1" applyBorder="1" applyAlignment="1">
      <alignment horizontal="center" vertical="center" shrinkToFit="1"/>
    </xf>
    <xf numFmtId="0" fontId="21" fillId="0" borderId="14" xfId="5" applyNumberFormat="1" applyFont="1" applyFill="1" applyBorder="1" applyAlignment="1">
      <alignment horizontal="center" vertical="center" shrinkToFit="1"/>
    </xf>
    <xf numFmtId="0" fontId="21" fillId="0" borderId="19" xfId="5" applyNumberFormat="1" applyFont="1" applyFill="1" applyBorder="1" applyAlignment="1">
      <alignment horizontal="center" vertical="center" shrinkToFit="1"/>
    </xf>
    <xf numFmtId="0" fontId="21" fillId="0" borderId="20" xfId="5" applyNumberFormat="1" applyFont="1" applyFill="1" applyBorder="1" applyAlignment="1">
      <alignment horizontal="center" vertical="center" shrinkToFit="1"/>
    </xf>
    <xf numFmtId="0" fontId="21" fillId="0" borderId="4" xfId="5" applyNumberFormat="1" applyFont="1" applyFill="1" applyBorder="1" applyAlignment="1" applyProtection="1">
      <alignment horizontal="center" vertical="center" shrinkToFit="1"/>
    </xf>
    <xf numFmtId="0" fontId="21" fillId="0" borderId="11" xfId="5" applyNumberFormat="1" applyFont="1" applyFill="1" applyBorder="1" applyAlignment="1" applyProtection="1">
      <alignment horizontal="center" vertical="center" shrinkToFit="1"/>
    </xf>
    <xf numFmtId="0" fontId="21" fillId="0" borderId="5" xfId="5" applyNumberFormat="1" applyFont="1" applyFill="1" applyBorder="1" applyAlignment="1" applyProtection="1">
      <alignment horizontal="center" vertical="center" shrinkToFit="1"/>
    </xf>
    <xf numFmtId="0" fontId="21" fillId="0" borderId="8" xfId="5" applyNumberFormat="1" applyFont="1" applyFill="1" applyBorder="1" applyAlignment="1" applyProtection="1">
      <alignment horizontal="center" vertical="center" shrinkToFit="1"/>
    </xf>
    <xf numFmtId="0" fontId="21" fillId="0" borderId="0" xfId="5" applyNumberFormat="1" applyFont="1" applyFill="1" applyBorder="1" applyAlignment="1" applyProtection="1">
      <alignment horizontal="center" vertical="center" shrinkToFit="1"/>
    </xf>
    <xf numFmtId="0" fontId="21" fillId="0" borderId="9" xfId="5" applyNumberFormat="1" applyFont="1" applyFill="1" applyBorder="1" applyAlignment="1" applyProtection="1">
      <alignment horizontal="center" vertical="center" shrinkToFit="1"/>
    </xf>
    <xf numFmtId="0" fontId="24" fillId="0" borderId="13" xfId="5" applyNumberFormat="1" applyFont="1" applyFill="1" applyBorder="1" applyAlignment="1" applyProtection="1">
      <alignment horizontal="center" vertical="center" shrinkToFit="1"/>
    </xf>
    <xf numFmtId="0" fontId="24" fillId="0" borderId="21" xfId="5" applyNumberFormat="1" applyFont="1" applyFill="1" applyBorder="1" applyAlignment="1" applyProtection="1">
      <alignment horizontal="center" vertical="center" shrinkToFit="1"/>
    </xf>
    <xf numFmtId="0" fontId="24" fillId="0" borderId="14" xfId="5" applyNumberFormat="1" applyFont="1" applyFill="1" applyBorder="1" applyAlignment="1" applyProtection="1">
      <alignment horizontal="center" vertical="center" shrinkToFit="1"/>
    </xf>
    <xf numFmtId="0" fontId="24" fillId="0" borderId="17" xfId="5" applyNumberFormat="1" applyFont="1" applyFill="1" applyBorder="1" applyAlignment="1" applyProtection="1">
      <alignment horizontal="center" vertical="center" shrinkToFit="1"/>
    </xf>
    <xf numFmtId="0" fontId="24" fillId="0" borderId="22" xfId="5" applyNumberFormat="1" applyFont="1" applyFill="1" applyBorder="1" applyAlignment="1" applyProtection="1">
      <alignment horizontal="center" vertical="center" shrinkToFit="1"/>
    </xf>
    <xf numFmtId="0" fontId="24" fillId="0" borderId="18" xfId="5" applyNumberFormat="1" applyFont="1" applyFill="1" applyBorder="1" applyAlignment="1" applyProtection="1">
      <alignment horizontal="center" vertical="center" shrinkToFit="1"/>
    </xf>
    <xf numFmtId="0" fontId="21" fillId="0" borderId="25" xfId="5" applyNumberFormat="1" applyFont="1" applyFill="1" applyBorder="1" applyAlignment="1">
      <alignment horizontal="center" vertical="center" shrinkToFit="1"/>
    </xf>
    <xf numFmtId="0" fontId="21" fillId="0" borderId="26" xfId="5" applyNumberFormat="1" applyFont="1" applyFill="1" applyBorder="1" applyAlignment="1">
      <alignment horizontal="center" vertical="center" shrinkToFit="1"/>
    </xf>
    <xf numFmtId="0" fontId="24" fillId="0" borderId="25" xfId="5" applyNumberFormat="1" applyFont="1" applyFill="1" applyBorder="1" applyAlignment="1">
      <alignment horizontal="center" vertical="center" shrinkToFit="1"/>
    </xf>
    <xf numFmtId="0" fontId="24" fillId="0" borderId="27" xfId="5" applyNumberFormat="1" applyFont="1" applyFill="1" applyBorder="1" applyAlignment="1">
      <alignment horizontal="center" vertical="center" shrinkToFit="1"/>
    </xf>
    <xf numFmtId="0" fontId="21" fillId="0" borderId="13" xfId="5" applyNumberFormat="1" applyFont="1" applyFill="1" applyBorder="1" applyAlignment="1" applyProtection="1">
      <alignment horizontal="center" vertical="center" shrinkToFit="1"/>
    </xf>
    <xf numFmtId="0" fontId="21" fillId="0" borderId="21" xfId="5" applyNumberFormat="1" applyFont="1" applyFill="1" applyBorder="1" applyAlignment="1" applyProtection="1">
      <alignment horizontal="center" vertical="center" shrinkToFit="1"/>
    </xf>
    <xf numFmtId="0" fontId="21" fillId="0" borderId="14" xfId="5" applyNumberFormat="1" applyFont="1" applyFill="1" applyBorder="1" applyAlignment="1" applyProtection="1">
      <alignment horizontal="center" vertical="center" shrinkToFit="1"/>
    </xf>
    <xf numFmtId="0" fontId="21" fillId="0" borderId="19" xfId="5" applyNumberFormat="1" applyFont="1" applyFill="1" applyBorder="1" applyAlignment="1" applyProtection="1">
      <alignment horizontal="center" vertical="center" shrinkToFit="1"/>
    </xf>
    <xf numFmtId="0" fontId="21" fillId="0" borderId="2" xfId="5" applyNumberFormat="1" applyFont="1" applyFill="1" applyBorder="1" applyAlignment="1" applyProtection="1">
      <alignment horizontal="center" vertical="center" shrinkToFit="1"/>
    </xf>
    <xf numFmtId="0" fontId="21" fillId="0" borderId="20" xfId="5" applyNumberFormat="1" applyFont="1" applyFill="1" applyBorder="1" applyAlignment="1" applyProtection="1">
      <alignment horizontal="center" vertical="center" shrinkToFit="1"/>
    </xf>
    <xf numFmtId="0" fontId="24" fillId="0" borderId="13" xfId="5" applyNumberFormat="1" applyFont="1" applyFill="1" applyBorder="1" applyAlignment="1">
      <alignment horizontal="center" vertical="center" shrinkToFit="1"/>
    </xf>
    <xf numFmtId="0" fontId="24" fillId="0" borderId="14" xfId="5" applyNumberFormat="1" applyFont="1" applyFill="1" applyBorder="1" applyAlignment="1">
      <alignment horizontal="center" vertical="center" shrinkToFit="1"/>
    </xf>
    <xf numFmtId="0" fontId="24" fillId="0" borderId="17" xfId="5" applyNumberFormat="1" applyFont="1" applyFill="1" applyBorder="1" applyAlignment="1">
      <alignment horizontal="center" vertical="center" shrinkToFit="1"/>
    </xf>
    <xf numFmtId="0" fontId="24" fillId="0" borderId="18" xfId="5" applyNumberFormat="1" applyFont="1" applyFill="1" applyBorder="1" applyAlignment="1">
      <alignment horizontal="center" vertical="center" shrinkToFit="1"/>
    </xf>
    <xf numFmtId="0" fontId="21" fillId="0" borderId="21" xfId="5" applyNumberFormat="1" applyFont="1" applyFill="1" applyBorder="1" applyAlignment="1">
      <alignment horizontal="center" vertical="center" shrinkToFit="1"/>
    </xf>
    <xf numFmtId="0" fontId="21" fillId="0" borderId="2" xfId="5" applyNumberFormat="1" applyFont="1" applyFill="1" applyBorder="1" applyAlignment="1">
      <alignment horizontal="center" vertical="center" shrinkToFit="1"/>
    </xf>
    <xf numFmtId="0" fontId="22" fillId="0" borderId="4" xfId="5" applyNumberFormat="1" applyFont="1" applyFill="1" applyBorder="1" applyAlignment="1">
      <alignment horizontal="center" vertical="center" shrinkToFit="1"/>
    </xf>
    <xf numFmtId="0" fontId="22" fillId="0" borderId="5" xfId="5" applyNumberFormat="1" applyFont="1" applyFill="1" applyBorder="1" applyAlignment="1">
      <alignment horizontal="center" vertical="center" shrinkToFit="1"/>
    </xf>
    <xf numFmtId="0" fontId="22" fillId="0" borderId="15" xfId="5" applyNumberFormat="1" applyFont="1" applyFill="1" applyBorder="1" applyAlignment="1">
      <alignment horizontal="center" vertical="center" shrinkToFit="1"/>
    </xf>
    <xf numFmtId="0" fontId="22" fillId="0" borderId="16" xfId="5" applyNumberFormat="1" applyFont="1" applyFill="1" applyBorder="1" applyAlignment="1">
      <alignment horizontal="center" vertical="center" shrinkToFit="1"/>
    </xf>
    <xf numFmtId="0" fontId="24" fillId="0" borderId="21" xfId="5" applyNumberFormat="1" applyFont="1" applyFill="1" applyBorder="1" applyAlignment="1">
      <alignment horizontal="center" vertical="center" shrinkToFit="1"/>
    </xf>
    <xf numFmtId="0" fontId="24" fillId="0" borderId="22" xfId="5" applyNumberFormat="1" applyFont="1" applyFill="1" applyBorder="1" applyAlignment="1">
      <alignment horizontal="center" vertical="center" shrinkToFit="1"/>
    </xf>
    <xf numFmtId="1" fontId="21" fillId="0" borderId="13" xfId="5" applyNumberFormat="1" applyFont="1" applyFill="1" applyBorder="1" applyAlignment="1" applyProtection="1">
      <alignment horizontal="center" vertical="center" shrinkToFit="1"/>
    </xf>
    <xf numFmtId="0" fontId="44" fillId="4" borderId="0" xfId="5" applyNumberFormat="1" applyFont="1" applyFill="1" applyBorder="1" applyAlignment="1" applyProtection="1">
      <alignment horizontal="center" vertical="center" shrinkToFit="1"/>
    </xf>
    <xf numFmtId="0" fontId="44" fillId="4" borderId="8" xfId="5" applyNumberFormat="1" applyFont="1" applyFill="1" applyBorder="1" applyAlignment="1" applyProtection="1">
      <alignment horizontal="center" vertical="center" shrinkToFit="1"/>
    </xf>
    <xf numFmtId="0" fontId="44" fillId="4" borderId="29" xfId="5" applyNumberFormat="1" applyFont="1" applyFill="1" applyBorder="1" applyAlignment="1" applyProtection="1">
      <alignment horizontal="center" vertical="center" shrinkToFit="1"/>
    </xf>
    <xf numFmtId="0" fontId="44" fillId="4" borderId="30" xfId="5" applyNumberFormat="1" applyFont="1" applyFill="1" applyBorder="1" applyAlignment="1" applyProtection="1">
      <alignment horizontal="center" vertical="center" shrinkToFit="1"/>
    </xf>
    <xf numFmtId="0" fontId="44" fillId="4" borderId="31" xfId="5" applyNumberFormat="1" applyFont="1" applyFill="1" applyBorder="1" applyAlignment="1" applyProtection="1">
      <alignment horizontal="center" vertical="center" shrinkToFit="1"/>
    </xf>
    <xf numFmtId="0" fontId="15" fillId="0" borderId="8" xfId="5" applyNumberFormat="1" applyFont="1" applyFill="1" applyBorder="1" applyAlignment="1" applyProtection="1">
      <alignment horizontal="center" vertical="top" shrinkToFit="1"/>
    </xf>
    <xf numFmtId="0" fontId="15" fillId="0" borderId="29" xfId="5" applyNumberFormat="1" applyFont="1" applyFill="1" applyBorder="1" applyAlignment="1" applyProtection="1">
      <alignment horizontal="center" vertical="top" shrinkToFit="1"/>
    </xf>
    <xf numFmtId="0" fontId="44" fillId="4" borderId="2" xfId="5" applyNumberFormat="1" applyFont="1" applyFill="1" applyBorder="1" applyAlignment="1" applyProtection="1">
      <alignment horizontal="center" vertical="center" shrinkToFit="1"/>
    </xf>
    <xf numFmtId="0" fontId="44" fillId="4" borderId="19" xfId="5" applyNumberFormat="1" applyFont="1" applyFill="1" applyBorder="1" applyAlignment="1" applyProtection="1">
      <alignment horizontal="center" vertical="center" shrinkToFit="1"/>
    </xf>
    <xf numFmtId="0" fontId="44" fillId="4" borderId="32" xfId="5" applyNumberFormat="1" applyFont="1" applyFill="1" applyBorder="1" applyAlignment="1" applyProtection="1">
      <alignment horizontal="center" vertical="center" shrinkToFit="1"/>
    </xf>
    <xf numFmtId="0" fontId="15" fillId="0" borderId="8" xfId="5" applyNumberFormat="1" applyFont="1" applyFill="1" applyBorder="1" applyAlignment="1" applyProtection="1">
      <alignment horizontal="center" shrinkToFit="1"/>
    </xf>
    <xf numFmtId="0" fontId="15" fillId="0" borderId="29" xfId="5" applyNumberFormat="1" applyFont="1" applyFill="1" applyBorder="1" applyAlignment="1" applyProtection="1">
      <alignment horizontal="center" shrinkToFit="1"/>
    </xf>
    <xf numFmtId="0" fontId="44" fillId="4" borderId="8" xfId="5" applyFont="1" applyFill="1" applyBorder="1" applyAlignment="1">
      <alignment horizontal="center" vertical="center" wrapText="1"/>
    </xf>
    <xf numFmtId="0" fontId="44" fillId="4" borderId="29" xfId="5" applyFont="1" applyFill="1" applyBorder="1" applyAlignment="1">
      <alignment horizontal="center" vertical="center" wrapText="1"/>
    </xf>
    <xf numFmtId="0" fontId="44" fillId="4" borderId="30" xfId="5" applyFont="1" applyFill="1" applyBorder="1" applyAlignment="1">
      <alignment horizontal="center" vertical="center" wrapText="1"/>
    </xf>
    <xf numFmtId="0" fontId="44" fillId="4" borderId="31" xfId="5" applyFont="1" applyFill="1" applyBorder="1" applyAlignment="1">
      <alignment horizontal="center" vertical="center" wrapText="1"/>
    </xf>
    <xf numFmtId="0" fontId="24" fillId="0" borderId="11" xfId="5" applyNumberFormat="1" applyFont="1" applyFill="1" applyBorder="1" applyAlignment="1" applyProtection="1">
      <alignment horizontal="center" vertical="center" shrinkToFit="1"/>
    </xf>
    <xf numFmtId="0" fontId="24" fillId="0" borderId="0" xfId="5" applyNumberFormat="1" applyFont="1" applyFill="1" applyBorder="1" applyAlignment="1" applyProtection="1">
      <alignment horizontal="center" vertical="center" shrinkToFit="1"/>
    </xf>
    <xf numFmtId="0" fontId="13" fillId="0" borderId="1" xfId="0" applyFont="1" applyBorder="1" applyAlignment="1">
      <alignment horizontal="left"/>
    </xf>
    <xf numFmtId="1" fontId="4" fillId="0" borderId="1" xfId="3" applyNumberFormat="1" applyFont="1" applyFill="1" applyBorder="1" applyAlignment="1" applyProtection="1">
      <alignment horizontal="center" vertical="center" wrapText="1"/>
    </xf>
    <xf numFmtId="0" fontId="15" fillId="0" borderId="1" xfId="3" applyNumberFormat="1" applyFont="1" applyFill="1" applyBorder="1" applyAlignment="1">
      <alignment horizontal="center" vertical="center" wrapText="1" shrinkToFit="1"/>
    </xf>
    <xf numFmtId="0" fontId="26" fillId="0" borderId="1" xfId="3" applyNumberFormat="1" applyFont="1" applyFill="1" applyBorder="1" applyAlignment="1">
      <alignment horizontal="right" vertical="center" wrapText="1"/>
    </xf>
    <xf numFmtId="1" fontId="4" fillId="0" borderId="1" xfId="3" applyNumberFormat="1" applyFont="1" applyFill="1" applyBorder="1" applyAlignment="1">
      <alignment horizontal="left" vertical="center" wrapText="1" shrinkToFit="1"/>
    </xf>
    <xf numFmtId="0" fontId="15" fillId="0" borderId="1" xfId="3" applyNumberFormat="1" applyFont="1" applyFill="1" applyBorder="1" applyAlignment="1">
      <alignment horizontal="left" vertical="center" wrapText="1" shrinkToFit="1"/>
    </xf>
    <xf numFmtId="1" fontId="3" fillId="0" borderId="1" xfId="1" applyNumberFormat="1" applyFont="1" applyFill="1" applyBorder="1" applyAlignment="1">
      <alignment horizontal="center" vertical="center" wrapText="1"/>
    </xf>
  </cellXfs>
  <cellStyles count="192">
    <cellStyle name="Currency_TapePivot" xfId="7"/>
    <cellStyle name="Normal_ALLOC1" xfId="8"/>
    <cellStyle name="Гиперссылка 2" xfId="9"/>
    <cellStyle name="Гиперссылка 2 2" xfId="10"/>
    <cellStyle name="Гиперссылка 2_КАТЕГОРІЇ" xfId="11"/>
    <cellStyle name="Гиперссылка 3" xfId="12"/>
    <cellStyle name="Гиперссылка 3 2" xfId="13"/>
    <cellStyle name="Гиперссылка 3_КАТЕГОРІЇ" xfId="14"/>
    <cellStyle name="Гиперссылка 4" xfId="15"/>
    <cellStyle name="Гиперссылка 5" xfId="16"/>
    <cellStyle name="Обычный" xfId="0" builtinId="0"/>
    <cellStyle name="Обычный 2" xfId="4"/>
    <cellStyle name="Обычный 2 10" xfId="17"/>
    <cellStyle name="Обычный 2 10 2" xfId="18"/>
    <cellStyle name="Обычный 2 10 2 2" xfId="3"/>
    <cellStyle name="Обычный 2 10 2_КАТЕГОРІЇ" xfId="19"/>
    <cellStyle name="Обычный 2 10 3" xfId="20"/>
    <cellStyle name="Обычный 2 10_КАТЕГОРІЇ" xfId="21"/>
    <cellStyle name="Обычный 2 11" xfId="22"/>
    <cellStyle name="Обычный 2 11 2" xfId="23"/>
    <cellStyle name="Обычный 2 11_КАТЕГОРІЇ" xfId="24"/>
    <cellStyle name="Обычный 2 12" xfId="25"/>
    <cellStyle name="Обычный 2 12 2" xfId="2"/>
    <cellStyle name="Обычный 2 12_КАТЕГОРІЇ" xfId="26"/>
    <cellStyle name="Обычный 2 13" xfId="27"/>
    <cellStyle name="Обычный 2 13 2" xfId="28"/>
    <cellStyle name="Обычный 2 13_КАТЕГОРІЇ" xfId="29"/>
    <cellStyle name="Обычный 2 14" xfId="30"/>
    <cellStyle name="Обычный 2 2" xfId="31"/>
    <cellStyle name="Обычный 2 2 2" xfId="32"/>
    <cellStyle name="Обычный 2 2 2 2" xfId="33"/>
    <cellStyle name="Обычный 2 2 2 2 2" xfId="34"/>
    <cellStyle name="Обычный 2 2 2 2 2 2" xfId="35"/>
    <cellStyle name="Обычный 2 2 2 2 2 2 2" xfId="6"/>
    <cellStyle name="Обычный 2 2 2 2 2 2_КАТЕГОРІЇ" xfId="36"/>
    <cellStyle name="Обычный 2 2 2 2 2 3" xfId="37"/>
    <cellStyle name="Обычный 2 2 2 2 2_КАТЕГОРІЇ" xfId="38"/>
    <cellStyle name="Обычный 2 2 2 2 3" xfId="39"/>
    <cellStyle name="Обычный 2 2 2 2 3 2" xfId="40"/>
    <cellStyle name="Обычный 2 2 2 2 3_КАТЕГОРІЇ" xfId="41"/>
    <cellStyle name="Обычный 2 2 2 2 4" xfId="42"/>
    <cellStyle name="Обычный 2 2 2 2_КАТЕГОРІЇ" xfId="43"/>
    <cellStyle name="Обычный 2 2 2 3" xfId="44"/>
    <cellStyle name="Обычный 2 2 2 3 2" xfId="45"/>
    <cellStyle name="Обычный 2 2 2 3 2 2" xfId="46"/>
    <cellStyle name="Обычный 2 2 2 3 2_КАТЕГОРІЇ" xfId="47"/>
    <cellStyle name="Обычный 2 2 2 3 3" xfId="48"/>
    <cellStyle name="Обычный 2 2 2 3_КАТЕГОРІЇ" xfId="49"/>
    <cellStyle name="Обычный 2 2 2 4" xfId="50"/>
    <cellStyle name="Обычный 2 2 2 4 2" xfId="51"/>
    <cellStyle name="Обычный 2 2 2 4_КАТЕГОРІЇ" xfId="52"/>
    <cellStyle name="Обычный 2 2 2 5" xfId="53"/>
    <cellStyle name="Обычный 2 2 2_КАТЕГОРІЇ" xfId="54"/>
    <cellStyle name="Обычный 2 2 3" xfId="55"/>
    <cellStyle name="Обычный 2 2 3 2" xfId="56"/>
    <cellStyle name="Обычный 2 2 3 2 2" xfId="57"/>
    <cellStyle name="Обычный 2 2 3 2_КАТЕГОРІЇ" xfId="58"/>
    <cellStyle name="Обычный 2 2 3 3" xfId="59"/>
    <cellStyle name="Обычный 2 2 3_КАТЕГОРІЇ" xfId="60"/>
    <cellStyle name="Обычный 2 2 4" xfId="61"/>
    <cellStyle name="Обычный 2 2 4 2" xfId="62"/>
    <cellStyle name="Обычный 2 2 4_КАТЕГОРІЇ" xfId="63"/>
    <cellStyle name="Обычный 2 2 5" xfId="64"/>
    <cellStyle name="Обычный 2 2_КАТЕГОРІЇ" xfId="65"/>
    <cellStyle name="Обычный 2 3" xfId="66"/>
    <cellStyle name="Обычный 2 3 2" xfId="67"/>
    <cellStyle name="Обычный 2 3 2 2" xfId="68"/>
    <cellStyle name="Обычный 2 3 2 2 2" xfId="69"/>
    <cellStyle name="Обычный 2 3 2 2 2 2" xfId="70"/>
    <cellStyle name="Обычный 2 3 2 2 2_КАТЕГОРІЇ" xfId="71"/>
    <cellStyle name="Обычный 2 3 2 2 3" xfId="72"/>
    <cellStyle name="Обычный 2 3 2 2_КАТЕГОРІЇ" xfId="73"/>
    <cellStyle name="Обычный 2 3 2 3" xfId="74"/>
    <cellStyle name="Обычный 2 3 2 3 2" xfId="75"/>
    <cellStyle name="Обычный 2 3 2 3_КАТЕГОРІЇ" xfId="76"/>
    <cellStyle name="Обычный 2 3 2 4" xfId="77"/>
    <cellStyle name="Обычный 2 3 2_КАТЕГОРІЇ" xfId="78"/>
    <cellStyle name="Обычный 2 3 3" xfId="79"/>
    <cellStyle name="Обычный 2 3 3 2" xfId="80"/>
    <cellStyle name="Обычный 2 3 3 2 2" xfId="81"/>
    <cellStyle name="Обычный 2 3 3 2_КАТЕГОРІЇ" xfId="82"/>
    <cellStyle name="Обычный 2 3 3 3" xfId="83"/>
    <cellStyle name="Обычный 2 3 3_КАТЕГОРІЇ" xfId="84"/>
    <cellStyle name="Обычный 2 3 4" xfId="85"/>
    <cellStyle name="Обычный 2 3 4 2" xfId="86"/>
    <cellStyle name="Обычный 2 3 4_КАТЕГОРІЇ" xfId="87"/>
    <cellStyle name="Обычный 2 3 5" xfId="88"/>
    <cellStyle name="Обычный 2 3_КАТЕГОРІЇ" xfId="89"/>
    <cellStyle name="Обычный 2 4" xfId="90"/>
    <cellStyle name="Обычный 2 4 2" xfId="91"/>
    <cellStyle name="Обычный 2 4 2 2" xfId="92"/>
    <cellStyle name="Обычный 2 4 2 2 2" xfId="93"/>
    <cellStyle name="Обычный 2 4 2 2_КАТЕГОРІЇ" xfId="94"/>
    <cellStyle name="Обычный 2 4 2 3" xfId="95"/>
    <cellStyle name="Обычный 2 4 2_КАТЕГОРІЇ" xfId="96"/>
    <cellStyle name="Обычный 2 4 3" xfId="97"/>
    <cellStyle name="Обычный 2 4 3 2" xfId="98"/>
    <cellStyle name="Обычный 2 4 3_КАТЕГОРІЇ" xfId="99"/>
    <cellStyle name="Обычный 2 4 4" xfId="100"/>
    <cellStyle name="Обычный 2 4_КАТЕГОРІЇ" xfId="101"/>
    <cellStyle name="Обычный 2 5" xfId="102"/>
    <cellStyle name="Обычный 2 5 2" xfId="103"/>
    <cellStyle name="Обычный 2 5 2 2" xfId="104"/>
    <cellStyle name="Обычный 2 5 2 2 2" xfId="105"/>
    <cellStyle name="Обычный 2 5 2 2_КАТЕГОРІЇ" xfId="106"/>
    <cellStyle name="Обычный 2 5 2 3" xfId="107"/>
    <cellStyle name="Обычный 2 5 2_КАТЕГОРІЇ" xfId="108"/>
    <cellStyle name="Обычный 2 5 3" xfId="109"/>
    <cellStyle name="Обычный 2 5 3 2" xfId="110"/>
    <cellStyle name="Обычный 2 5 3_КАТЕГОРІЇ" xfId="111"/>
    <cellStyle name="Обычный 2 5 4" xfId="112"/>
    <cellStyle name="Обычный 2 5_КАТЕГОРІЇ" xfId="113"/>
    <cellStyle name="Обычный 2 6" xfId="114"/>
    <cellStyle name="Обычный 2 6 2" xfId="115"/>
    <cellStyle name="Обычный 2 6 2 2" xfId="116"/>
    <cellStyle name="Обычный 2 6 2 2 2" xfId="117"/>
    <cellStyle name="Обычный 2 6 2 2_КАТЕГОРІЇ" xfId="118"/>
    <cellStyle name="Обычный 2 6 2 3" xfId="119"/>
    <cellStyle name="Обычный 2 6 2_КАТЕГОРІЇ" xfId="120"/>
    <cellStyle name="Обычный 2 6 3" xfId="121"/>
    <cellStyle name="Обычный 2 6 3 2" xfId="122"/>
    <cellStyle name="Обычный 2 6 3_КАТЕГОРІЇ" xfId="123"/>
    <cellStyle name="Обычный 2 6 4" xfId="124"/>
    <cellStyle name="Обычный 2 6_КАТЕГОРІЇ" xfId="125"/>
    <cellStyle name="Обычный 2 7" xfId="126"/>
    <cellStyle name="Обычный 2 7 2" xfId="127"/>
    <cellStyle name="Обычный 2 7 2 2" xfId="128"/>
    <cellStyle name="Обычный 2 7 2 2 2" xfId="129"/>
    <cellStyle name="Обычный 2 7 2 2_КАТЕГОРІЇ" xfId="130"/>
    <cellStyle name="Обычный 2 7 2 3" xfId="131"/>
    <cellStyle name="Обычный 2 7 2_КАТЕГОРІЇ" xfId="132"/>
    <cellStyle name="Обычный 2 7 3" xfId="133"/>
    <cellStyle name="Обычный 2 7 3 2" xfId="134"/>
    <cellStyle name="Обычный 2 7 3_КАТЕГОРІЇ" xfId="135"/>
    <cellStyle name="Обычный 2 7 4" xfId="136"/>
    <cellStyle name="Обычный 2 7_КАТЕГОРІЇ" xfId="137"/>
    <cellStyle name="Обычный 2 8" xfId="138"/>
    <cellStyle name="Обычный 2 8 2" xfId="139"/>
    <cellStyle name="Обычный 2 8 2 2" xfId="140"/>
    <cellStyle name="Обычный 2 8 2 2 2" xfId="141"/>
    <cellStyle name="Обычный 2 8 2 2 2 2" xfId="142"/>
    <cellStyle name="Обычный 2 8 2 2 2_КАТЕГОРІЇ" xfId="143"/>
    <cellStyle name="Обычный 2 8 2 2 3" xfId="144"/>
    <cellStyle name="Обычный 2 8 2 2_КАТЕГОРІЇ" xfId="145"/>
    <cellStyle name="Обычный 2 8 2 3" xfId="146"/>
    <cellStyle name="Обычный 2 8 2 3 2" xfId="147"/>
    <cellStyle name="Обычный 2 8 2 3_КАТЕГОРІЇ" xfId="148"/>
    <cellStyle name="Обычный 2 8 2 4" xfId="149"/>
    <cellStyle name="Обычный 2 8 2_КАТЕГОРІЇ" xfId="150"/>
    <cellStyle name="Обычный 2 8 3" xfId="151"/>
    <cellStyle name="Обычный 2 8 3 2" xfId="152"/>
    <cellStyle name="Обычный 2 8 3 2 2" xfId="153"/>
    <cellStyle name="Обычный 2 8 3 2_КАТЕГОРІЇ" xfId="154"/>
    <cellStyle name="Обычный 2 8 3 3" xfId="155"/>
    <cellStyle name="Обычный 2 8 3_КАТЕГОРІЇ" xfId="156"/>
    <cellStyle name="Обычный 2 8 4" xfId="157"/>
    <cellStyle name="Обычный 2 8 4 2" xfId="158"/>
    <cellStyle name="Обычный 2 8 4_КАТЕГОРІЇ" xfId="159"/>
    <cellStyle name="Обычный 2 8 5" xfId="160"/>
    <cellStyle name="Обычный 2 8_КАТЕГОРІЇ" xfId="161"/>
    <cellStyle name="Обычный 2 9" xfId="162"/>
    <cellStyle name="Обычный 2 9 2" xfId="163"/>
    <cellStyle name="Обычный 2 9 2 2" xfId="164"/>
    <cellStyle name="Обычный 2 9 2 2 2" xfId="165"/>
    <cellStyle name="Обычный 2 9 2 2_КАТЕГОРІЇ" xfId="166"/>
    <cellStyle name="Обычный 2 9 2 3" xfId="167"/>
    <cellStyle name="Обычный 2 9 2_КАТЕГОРІЇ" xfId="168"/>
    <cellStyle name="Обычный 2 9 3" xfId="169"/>
    <cellStyle name="Обычный 2 9 3 2" xfId="170"/>
    <cellStyle name="Обычный 2 9 3_КАТЕГОРІЇ" xfId="171"/>
    <cellStyle name="Обычный 2 9 4" xfId="172"/>
    <cellStyle name="Обычный 2 9_КАТЕГОРІЇ" xfId="173"/>
    <cellStyle name="Обычный 2_КАТЕГОРІЇ" xfId="174"/>
    <cellStyle name="Обычный 3" xfId="175"/>
    <cellStyle name="Обычный 3 2" xfId="1"/>
    <cellStyle name="Обычный 3_КАТЕГОРІЇ" xfId="176"/>
    <cellStyle name="Обычный 4" xfId="5"/>
    <cellStyle name="Обычный 5" xfId="177"/>
    <cellStyle name="Обычный 5 2" xfId="178"/>
    <cellStyle name="Обычный 5_КАТЕГОРІЇ" xfId="179"/>
    <cellStyle name="Стиль 1" xfId="180"/>
    <cellStyle name="Стиль 1 2" xfId="181"/>
    <cellStyle name="Стиль 1 2 2" xfId="182"/>
    <cellStyle name="Стиль 1 2 2 2" xfId="183"/>
    <cellStyle name="Стиль 1 2 2_КАТЕГОРІЇ" xfId="184"/>
    <cellStyle name="Стиль 1 2 3" xfId="185"/>
    <cellStyle name="Стиль 1 2_КАТЕГОРІЇ" xfId="186"/>
    <cellStyle name="Стиль 1 3" xfId="187"/>
    <cellStyle name="Стиль 1 3 2" xfId="188"/>
    <cellStyle name="Стиль 1 3_КАТЕГОРІЇ" xfId="189"/>
    <cellStyle name="Стиль 1 4" xfId="190"/>
    <cellStyle name="Стиль 1_КАТЕГОРІЇ" xfId="19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ork/_Turnir_/_new/_&#1056;&#1077;&#1079;&#1077;&#1088;&#1074;/_Start__2016_10_22_00-03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Work/_Turnir_/_new/_turnir_old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Work/_Turnir_/_new/sudya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roslav/AppData/Roaming/Microsoft/Excel/_&#1056;&#1077;&#1079;&#1077;&#1088;&#1074;/tur_fin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удді"/>
      <sheetName val="Список"/>
      <sheetName val="Ринг_С_сх"/>
      <sheetName val="Ринг_сх"/>
      <sheetName val="ЛКЛ_сх"/>
      <sheetName val="ЛКЛ_Ср_сх"/>
      <sheetName val="Лайт_сх"/>
      <sheetName val="Лайт_Ср_сх"/>
      <sheetName val="СК_сх"/>
      <sheetName val="СК_Ср_сх"/>
      <sheetName val="Лайт_С_сх"/>
      <sheetName val="СК_С_сх"/>
      <sheetName val="Награждение"/>
      <sheetName val="Ринг_сх_шб"/>
      <sheetName val="Награждение (2)"/>
      <sheetName val="Награждение (4)"/>
      <sheetName val="Награждение (3)"/>
      <sheetName val="Ш_Р"/>
      <sheetName val="ТУРНІР"/>
      <sheetName val="КАТЕГОРІЇ"/>
      <sheetName val="Отбор"/>
      <sheetName val="Імпорт"/>
      <sheetName val="Города"/>
      <sheetName val="Клуб"/>
      <sheetName val="Тренер"/>
      <sheetName val="Звіт"/>
      <sheetName val="ТАТАМІ_стр"/>
      <sheetName val="Ринг_стр"/>
      <sheetName val="ЛКЛ_С_сх"/>
      <sheetName val="Ринг"/>
      <sheetName val="Ринг_С"/>
      <sheetName val="СК"/>
      <sheetName val="ЛКЛ"/>
      <sheetName val="Лайт"/>
      <sheetName val="СК_Ср"/>
      <sheetName val="ЛКЛ_Ср"/>
      <sheetName val="Лайт_Ср"/>
      <sheetName val="ЛКЛ_С"/>
      <sheetName val="Награждения"/>
      <sheetName val="ФК"/>
      <sheetName val="Лоу_Кік"/>
      <sheetName val="К_1"/>
      <sheetName val="ФК_С"/>
      <sheetName val="Лоу_Кік_С"/>
      <sheetName val="К_1_С"/>
      <sheetName val="СК_С"/>
      <sheetName val="Лайт_С"/>
      <sheetName val="temp"/>
      <sheetName val="ФК_номер"/>
      <sheetName val="ФК_С_номер"/>
      <sheetName val="Лоу_Кік_номер"/>
      <sheetName val="Лоу_Кік_С_номер"/>
      <sheetName val="К_1_номер"/>
      <sheetName val="К_1_С_номер"/>
      <sheetName val="Глінський О. А."/>
      <sheetName val="Куріленко В."/>
      <sheetName val="Діхтяренко О."/>
      <sheetName val="Шпачук А. А."/>
      <sheetName val="Ільченко С. С."/>
      <sheetName val="Крицький А."/>
      <sheetName val="Сизенко О."/>
      <sheetName val="Чурута І."/>
      <sheetName val="Шрамченко Д."/>
      <sheetName val="Карманюк І."/>
      <sheetName val="Огородніченко А."/>
      <sheetName val="Юзбаєв К. Р."/>
      <sheetName val="Клуб «Ягуар»"/>
      <sheetName val="Руденко А. М."/>
      <sheetName val="сх_граф"/>
      <sheetName val="&quot;Санрей&quot;"/>
      <sheetName val="Награждение (5)"/>
      <sheetName val="Подяка"/>
      <sheetName val="Подяка трен"/>
      <sheetName val="Цвік О."/>
    </sheetNames>
    <sheetDataSet>
      <sheetData sheetId="0">
        <row r="1">
          <cell r="B1" t="str">
            <v>П.І.Б.</v>
          </cell>
        </row>
        <row r="2">
          <cell r="B2" t="str">
            <v>Гребень Євген</v>
          </cell>
        </row>
        <row r="3">
          <cell r="B3" t="str">
            <v>Беренсон Ярослав</v>
          </cell>
        </row>
        <row r="4">
          <cell r="B4" t="str">
            <v>Бухштаб Анатолій Олександрович</v>
          </cell>
        </row>
        <row r="5">
          <cell r="B5" t="str">
            <v>Манікало Євген</v>
          </cell>
        </row>
        <row r="6">
          <cell r="B6" t="str">
            <v>Тальянский Марк Ильич</v>
          </cell>
        </row>
        <row r="7">
          <cell r="B7" t="str">
            <v>Сергеев Владимир Ильич</v>
          </cell>
        </row>
        <row r="8">
          <cell r="B8" t="str">
            <v>Колпаков Николай Иванович</v>
          </cell>
        </row>
        <row r="9">
          <cell r="B9" t="str">
            <v>Заглада Олег</v>
          </cell>
        </row>
        <row r="10">
          <cell r="B10" t="str">
            <v>Плодистий Андрій</v>
          </cell>
        </row>
        <row r="11">
          <cell r="B11" t="str">
            <v>Левченко Костянтин</v>
          </cell>
        </row>
        <row r="12">
          <cell r="B12" t="str">
            <v>Правдівец Олександр</v>
          </cell>
        </row>
        <row r="13">
          <cell r="B13" t="str">
            <v>Матвеєв Олександр</v>
          </cell>
        </row>
        <row r="14">
          <cell r="B14" t="str">
            <v>Калюжний Володимир</v>
          </cell>
        </row>
        <row r="15">
          <cell r="B15" t="str">
            <v>Лебедева Оксана</v>
          </cell>
        </row>
        <row r="16">
          <cell r="B16" t="str">
            <v>Якуша Віра</v>
          </cell>
        </row>
        <row r="17">
          <cell r="B17" t="str">
            <v>Гаценко Олег</v>
          </cell>
        </row>
        <row r="18">
          <cell r="B18" t="str">
            <v>Замятін Павло</v>
          </cell>
        </row>
        <row r="19">
          <cell r="B19" t="str">
            <v>Варченко Альона</v>
          </cell>
        </row>
        <row r="20">
          <cell r="B20" t="str">
            <v>Гаєвой Степан</v>
          </cell>
        </row>
        <row r="21">
          <cell r="B21" t="str">
            <v>Дяченко Тетяна</v>
          </cell>
        </row>
        <row r="22">
          <cell r="B22" t="str">
            <v>Чувашов Микита</v>
          </cell>
        </row>
        <row r="23">
          <cell r="B23" t="str">
            <v>Шамкало Антон</v>
          </cell>
        </row>
        <row r="24">
          <cell r="B24" t="str">
            <v>Шпачук Андрій</v>
          </cell>
        </row>
        <row r="25">
          <cell r="B25" t="str">
            <v>Мичуда Андрій</v>
          </cell>
        </row>
        <row r="26">
          <cell r="B26" t="str">
            <v>Шибаєв Євген</v>
          </cell>
        </row>
        <row r="27">
          <cell r="B27" t="str">
            <v>Манікало Тетяна</v>
          </cell>
        </row>
        <row r="30">
          <cell r="B30" t="str">
            <v>Михайлівна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K1" t="str">
            <v>"Десантник"</v>
          </cell>
        </row>
        <row r="2">
          <cell r="K2" t="str">
            <v>"Кондор"</v>
          </cell>
        </row>
        <row r="3">
          <cell r="K3" t="str">
            <v>"Легат"</v>
          </cell>
        </row>
        <row r="4">
          <cell r="K4" t="str">
            <v>"Санрей"</v>
          </cell>
        </row>
        <row r="5">
          <cell r="K5" t="str">
            <v>«Арсенал»</v>
          </cell>
        </row>
        <row r="6">
          <cell r="K6" t="str">
            <v>БК «ЛЕГИОН»</v>
          </cell>
        </row>
        <row r="7">
          <cell r="K7" t="str">
            <v>ВПСК «КОЗАК»</v>
          </cell>
        </row>
        <row r="8">
          <cell r="K8" t="str">
            <v>ГОДГО «Школа Фусін»</v>
          </cell>
        </row>
        <row r="9">
          <cell r="K9" t="str">
            <v>ДСК "Поединок"</v>
          </cell>
        </row>
        <row r="10">
          <cell r="K10" t="str">
            <v>КЕ «Атлет»</v>
          </cell>
        </row>
        <row r="11">
          <cell r="K11" t="str">
            <v>КК «Файтер»</v>
          </cell>
        </row>
        <row r="12">
          <cell r="K12" t="str">
            <v>Клуб «Ягуар»</v>
          </cell>
        </row>
        <row r="13">
          <cell r="K13" t="str">
            <v>СК "Академія"</v>
          </cell>
        </row>
        <row r="14">
          <cell r="K14" t="str">
            <v>СК "Лидер"</v>
          </cell>
        </row>
        <row r="15">
          <cell r="K15" t="str">
            <v>СК "Пітбуль"</v>
          </cell>
        </row>
        <row r="16">
          <cell r="K16" t="str">
            <v>СК "Темп"</v>
          </cell>
        </row>
        <row r="17">
          <cell r="K17" t="str">
            <v>СК "Чемпіон"</v>
          </cell>
        </row>
        <row r="18">
          <cell r="K18" t="str">
            <v>СК «КБК»</v>
          </cell>
        </row>
        <row r="19">
          <cell r="K19" t="str">
            <v>ФСТ "Спартак"</v>
          </cell>
        </row>
        <row r="20">
          <cell r="K20" t="str">
            <v>Хорольська ДЮСШ</v>
          </cell>
        </row>
        <row r="21">
          <cell r="K21" t="str">
            <v>ЦДЮСШ "Спартак"</v>
          </cell>
        </row>
        <row r="93">
          <cell r="K93">
            <v>0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х_граф (2)"/>
      <sheetName val="ТУРНІР"/>
      <sheetName val="Список"/>
      <sheetName val="Звіт"/>
      <sheetName val=" Міста"/>
      <sheetName val="Тренер"/>
      <sheetName val="Сбор"/>
      <sheetName val="Ринг_сх_шб"/>
      <sheetName val="сх_граф"/>
      <sheetName val="Награждение"/>
      <sheetName val="Награждения"/>
      <sheetName val="Ш_Р"/>
      <sheetName val="Награждение Соло"/>
      <sheetName val="Награждение Соло2"/>
      <sheetName val="КАТЕГОРІЇ"/>
      <sheetName val="0"/>
      <sheetName val="ТАТАМІ_стр"/>
      <sheetName val="Ринг_стр"/>
      <sheetName val="Ринг_сх"/>
      <sheetName val="Ринг_С_сх"/>
      <sheetName val="ЛКЛ_сх"/>
      <sheetName val="Лайт_сх"/>
      <sheetName val="Лайт_Ср_сх"/>
      <sheetName val="ЛКЛ_Ср_сх"/>
      <sheetName val="Лайт_С_сх"/>
      <sheetName val="ЛКЛ_С_сх"/>
      <sheetName val="СК_Ср_сх"/>
      <sheetName val="СК_сх"/>
      <sheetName val="СК_С_сх"/>
      <sheetName val="ЛКЛ"/>
      <sheetName val="Лайт"/>
      <sheetName val="Лайт_Ср"/>
      <sheetName val="ЛКЛ_Ср"/>
      <sheetName val="Лайт_С"/>
      <sheetName val="СК_Ср"/>
      <sheetName val="ЛКЛ_С"/>
      <sheetName val="Ринг"/>
      <sheetName val="Ринг_С"/>
      <sheetName val="СК_С"/>
      <sheetName val="СК"/>
      <sheetName val="Темп"/>
      <sheetName val="ФК_А"/>
      <sheetName val="ФК_Б"/>
      <sheetName val="ФК_С_А"/>
      <sheetName val="ФК_С_Б"/>
      <sheetName val="Лоу_Кік_А"/>
      <sheetName val="Лоу_Кік_Б"/>
      <sheetName val="Лоу_Кік_С_А"/>
      <sheetName val="Лоу_Кік_С_Б"/>
      <sheetName val="К_1_А"/>
      <sheetName val="К_1_Б"/>
      <sheetName val="К_1_С_А"/>
      <sheetName val="К_1_С_Б"/>
      <sheetName val="СК_6_7"/>
      <sheetName val="СК_8_10"/>
      <sheetName val="СК_11_12"/>
      <sheetName val="СК_13_15"/>
      <sheetName val="СК_16_18"/>
      <sheetName val="СК_19_"/>
      <sheetName val="ЛКЛ_6_7"/>
      <sheetName val="ЛКЛ_8_10"/>
      <sheetName val="ЛКЛ_11_12"/>
      <sheetName val="ЛКЛ_13_15"/>
      <sheetName val="ЛКЛ_16_18"/>
      <sheetName val="ЛКЛ_19_"/>
      <sheetName val="Лайт_6_7"/>
      <sheetName val="Лайт_8_10"/>
      <sheetName val="Лайт_11_12"/>
      <sheetName val="Лайт_13_15"/>
      <sheetName val="Лайт_16_18"/>
      <sheetName val="Лайт_19_"/>
      <sheetName val="ФК_А_номер"/>
      <sheetName val="ФК_Б_номер"/>
      <sheetName val="ФК_С_А_номер"/>
      <sheetName val="ФК_С_Б_номер"/>
      <sheetName val="Лоу_Кік_А_номер"/>
      <sheetName val="Лоу_Кік_Б_номер"/>
      <sheetName val="Лоу_Кік_С_А_номер"/>
      <sheetName val="Лоу_Кік_С_Б_номер"/>
      <sheetName val="К_1_А_номер"/>
      <sheetName val="К_1_Б_номер"/>
      <sheetName val="К_1_С_А_номер"/>
      <sheetName val="К_1_С_Б_номер"/>
      <sheetName val="Вольский Д."/>
      <sheetName val="ВДЮСК «Альянс»"/>
      <sheetName val="Куріленко В."/>
      <sheetName val="Гребень Є."/>
      <sheetName val="Глінський О."/>
      <sheetName val="КМШБМ «Тьєн Мао»"/>
      <sheetName val="Гришко О."/>
      <sheetName val="&quot;КЛШ&quot;"/>
      <sheetName val="МАБМ «SSF»"/>
      <sheetName val="«КОБРА»"/>
    </sheetNames>
    <sheetDataSet>
      <sheetData sheetId="0"/>
      <sheetData sheetId="1" refreshError="1"/>
      <sheetData sheetId="2" refreshError="1"/>
      <sheetData sheetId="3">
        <row r="1">
          <cell r="J1" t="str">
            <v>Бердичів</v>
          </cell>
          <cell r="K1" t="str">
            <v>"Десантник"</v>
          </cell>
          <cell r="L1" t="str">
            <v>Власов М.</v>
          </cell>
        </row>
        <row r="2">
          <cell r="J2" t="str">
            <v>Буча</v>
          </cell>
          <cell r="K2" t="str">
            <v>"КЛШ"</v>
          </cell>
          <cell r="L2" t="str">
            <v>Вольский Д.</v>
          </cell>
        </row>
        <row r="3">
          <cell r="J3" t="str">
            <v>Київ</v>
          </cell>
          <cell r="K3" t="str">
            <v>"Легіон"</v>
          </cell>
          <cell r="L3" t="str">
            <v>Глінський О.</v>
          </cell>
        </row>
        <row r="4">
          <cell r="J4" t="str">
            <v>Львів</v>
          </cell>
          <cell r="K4" t="str">
            <v>"Файтер"</v>
          </cell>
          <cell r="L4" t="str">
            <v>Гребень Є.</v>
          </cell>
        </row>
        <row r="5">
          <cell r="K5" t="str">
            <v>"Фортуна"</v>
          </cell>
          <cell r="L5" t="str">
            <v>Гришко О.</v>
          </cell>
        </row>
        <row r="6">
          <cell r="K6" t="str">
            <v>«Fight Club Friends»</v>
          </cell>
          <cell r="L6" t="str">
            <v>Збарах О.</v>
          </cell>
        </row>
        <row r="7">
          <cell r="K7" t="str">
            <v>«Арсенал»</v>
          </cell>
          <cell r="L7" t="str">
            <v>Камінський В.</v>
          </cell>
        </row>
        <row r="8">
          <cell r="K8" t="str">
            <v>«КОБРА»</v>
          </cell>
          <cell r="L8" t="str">
            <v>Корзін В.</v>
          </cell>
        </row>
        <row r="9">
          <cell r="K9" t="str">
            <v>Sova fight club</v>
          </cell>
          <cell r="L9" t="str">
            <v>Костюченко Є.</v>
          </cell>
        </row>
        <row r="10">
          <cell r="K10" t="str">
            <v>ВДЮСК «Альянс»</v>
          </cell>
          <cell r="L10" t="str">
            <v>Куріленко В.</v>
          </cell>
        </row>
        <row r="11">
          <cell r="K11" t="str">
            <v>ВПСК «КОЗАК»</v>
          </cell>
          <cell r="L11" t="str">
            <v>Лемешко Т.</v>
          </cell>
        </row>
        <row r="12">
          <cell r="K12" t="str">
            <v>Клуб «Атлет»</v>
          </cell>
          <cell r="L12" t="str">
            <v>Лобода А.</v>
          </cell>
        </row>
        <row r="13">
          <cell r="K13" t="str">
            <v>КМП «Темп»</v>
          </cell>
          <cell r="L13" t="str">
            <v>Матвєєв О.</v>
          </cell>
        </row>
        <row r="14">
          <cell r="K14" t="str">
            <v>КМШБМ «Тьєн Мао»</v>
          </cell>
          <cell r="L14" t="str">
            <v>Мацуков Ю.</v>
          </cell>
        </row>
        <row r="15">
          <cell r="K15" t="str">
            <v>МАБМ «SSF»</v>
          </cell>
          <cell r="L15" t="str">
            <v>Мельник І.</v>
          </cell>
        </row>
        <row r="16">
          <cell r="K16" t="str">
            <v>МГО КПВЄ «РУБІН»</v>
          </cell>
          <cell r="L16" t="str">
            <v>Мудренко М.</v>
          </cell>
        </row>
        <row r="17">
          <cell r="K17" t="str">
            <v>Санрей</v>
          </cell>
          <cell r="L17" t="str">
            <v>Ненчук Д.</v>
          </cell>
        </row>
        <row r="18">
          <cell r="K18" t="str">
            <v>СК "Лідер"</v>
          </cell>
          <cell r="L18" t="str">
            <v>Ненчук Ю.</v>
          </cell>
        </row>
        <row r="19">
          <cell r="K19" t="str">
            <v>СК "Пітбуль"</v>
          </cell>
          <cell r="L19" t="str">
            <v>Огородніченко</v>
          </cell>
        </row>
        <row r="20">
          <cell r="K20" t="str">
            <v>СК «Фаворит»</v>
          </cell>
          <cell r="L20" t="str">
            <v>Олійник В.</v>
          </cell>
        </row>
        <row r="21">
          <cell r="L21" t="str">
            <v>Пархоменко С.</v>
          </cell>
        </row>
        <row r="22">
          <cell r="L22" t="str">
            <v>Сизенко О.</v>
          </cell>
        </row>
        <row r="23">
          <cell r="L23" t="str">
            <v>Сібгатулін В.</v>
          </cell>
        </row>
        <row r="24">
          <cell r="L24" t="str">
            <v>Сорока І.</v>
          </cell>
        </row>
        <row r="25">
          <cell r="L25" t="str">
            <v>Троян О.</v>
          </cell>
        </row>
        <row r="26">
          <cell r="L26" t="str">
            <v>Тюрменко В.</v>
          </cell>
        </row>
        <row r="27">
          <cell r="L27" t="str">
            <v>Цвік О.</v>
          </cell>
        </row>
        <row r="28">
          <cell r="L28" t="str">
            <v>Чумак М.</v>
          </cell>
        </row>
        <row r="29">
          <cell r="L29" t="str">
            <v>Шелудченко С.</v>
          </cell>
        </row>
        <row r="30">
          <cell r="L30" t="str">
            <v>Шпачук А</v>
          </cell>
        </row>
        <row r="31">
          <cell r="L31" t="str">
            <v>Шпонарская Р.</v>
          </cell>
        </row>
        <row r="32">
          <cell r="L32" t="str">
            <v>Юренков С.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Судді"/>
      <sheetName val="Подяка"/>
    </sheetNames>
    <sheetDataSet>
      <sheetData sheetId="0">
        <row r="3">
          <cell r="B3" t="str">
            <v>П.І.Б.</v>
          </cell>
        </row>
        <row r="4">
          <cell r="B4" t="str">
            <v>Гребень Євген</v>
          </cell>
        </row>
        <row r="5">
          <cell r="B5" t="str">
            <v>Беренсон Ярослав</v>
          </cell>
        </row>
        <row r="6">
          <cell r="B6" t="str">
            <v>Аксютін Віктор Володимирович</v>
          </cell>
        </row>
        <row r="7">
          <cell r="B7" t="str">
            <v>Лебедева Оксана</v>
          </cell>
        </row>
        <row r="8">
          <cell r="B8" t="str">
            <v>Дяченко Тетяна</v>
          </cell>
        </row>
        <row r="9">
          <cell r="B9" t="str">
            <v>Заглада Олег</v>
          </cell>
        </row>
        <row r="10">
          <cell r="B10" t="str">
            <v>Бухштаб Анатолій Олександрович</v>
          </cell>
        </row>
        <row r="11">
          <cell r="B11" t="str">
            <v>Шибаєв Євген</v>
          </cell>
        </row>
        <row r="12">
          <cell r="B12" t="str">
            <v>Ільченко Сергій</v>
          </cell>
        </row>
        <row r="13">
          <cell r="B13" t="str">
            <v>Харченко Віталій</v>
          </cell>
        </row>
        <row r="14">
          <cell r="B14" t="str">
            <v>Солодовник Володимир</v>
          </cell>
        </row>
        <row r="15">
          <cell r="B15" t="str">
            <v>Замятін Павло</v>
          </cell>
        </row>
        <row r="16">
          <cell r="B16" t="str">
            <v>Сергеєва Тетяна</v>
          </cell>
        </row>
        <row r="17">
          <cell r="B17" t="str">
            <v>Сергеєв Володимир Ілліч</v>
          </cell>
        </row>
        <row r="18">
          <cell r="B18" t="str">
            <v>Матвеєв Олександр</v>
          </cell>
        </row>
        <row r="19">
          <cell r="B19" t="str">
            <v>Бертнева Ірина</v>
          </cell>
        </row>
        <row r="20">
          <cell r="B20" t="str">
            <v>Тальянский Марк Ильич</v>
          </cell>
        </row>
        <row r="21">
          <cell r="B21" t="str">
            <v>Підгулько Георгій</v>
          </cell>
        </row>
        <row r="22">
          <cell r="B22" t="str">
            <v>Старіков Володимир</v>
          </cell>
        </row>
        <row r="23">
          <cell r="B23" t="str">
            <v>Якуша Віра</v>
          </cell>
        </row>
        <row r="24">
          <cell r="B24" t="str">
            <v>Салов Родион</v>
          </cell>
        </row>
        <row r="25">
          <cell r="B25" t="str">
            <v>Гаценко Олег</v>
          </cell>
        </row>
        <row r="26">
          <cell r="B26" t="str">
            <v>Шпачук Андрій</v>
          </cell>
        </row>
        <row r="27">
          <cell r="B27" t="str">
            <v>Хондошко Дмитрий</v>
          </cell>
        </row>
        <row r="28">
          <cell r="B28" t="str">
            <v>Лисак Никита</v>
          </cell>
        </row>
        <row r="29">
          <cell r="B29" t="str">
            <v>Мовчан Роман</v>
          </cell>
        </row>
        <row r="30">
          <cell r="B30" t="str">
            <v>Ненчук Денис</v>
          </cell>
        </row>
        <row r="31">
          <cell r="B31" t="str">
            <v>Ненчук Юлія</v>
          </cell>
        </row>
        <row r="32">
          <cell r="B32" t="str">
            <v>Манікало Тетяна</v>
          </cell>
        </row>
        <row r="33">
          <cell r="B33" t="str">
            <v>Манікало Євген</v>
          </cell>
        </row>
        <row r="34">
          <cell r="B34" t="str">
            <v>Туровський Валерій</v>
          </cell>
        </row>
        <row r="35">
          <cell r="B35" t="str">
            <v>Кубасов Максим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ЗМІСТ"/>
      <sheetName val="ТУРНІР"/>
      <sheetName val="список"/>
      <sheetName val="Імпорт"/>
      <sheetName val="Сводная"/>
      <sheetName val="Звіт"/>
      <sheetName val="Лоу_Кік"/>
      <sheetName val="ФК_номер"/>
      <sheetName val="ФК_С_номер"/>
      <sheetName val="Лоу_Кік_номер"/>
      <sheetName val="Лоу_Кік_С_номер"/>
      <sheetName val="К_1_номер"/>
      <sheetName val="К_1_С_номер"/>
      <sheetName val="К_1"/>
      <sheetName val="К_1_С"/>
      <sheetName val="Лоу_Кік_С"/>
      <sheetName val="ФК"/>
      <sheetName val="ФК_С"/>
      <sheetName val="Ринг_сх"/>
      <sheetName val="Ринг_С_сх"/>
      <sheetName val="Лайт_сх"/>
      <sheetName val="Лайт_Ср_сх"/>
      <sheetName val="Лайт_С_сх"/>
      <sheetName val="ЛКЛ_сх"/>
      <sheetName val="ЛКЛ_Ср_сх"/>
      <sheetName val="ЛКЛ_С_сх"/>
      <sheetName val="СК_сх"/>
      <sheetName val="СК_Ср_сх"/>
      <sheetName val="СК_С_сх"/>
      <sheetName val="Награждение"/>
      <sheetName val="Ринг"/>
      <sheetName val="Ринг_С"/>
      <sheetName val="ЛКЛ"/>
      <sheetName val="СК"/>
      <sheetName val="Лайт"/>
      <sheetName val="ЛКЛ_Ср"/>
      <sheetName val="СК_Ср"/>
      <sheetName val="Лайт_Ср"/>
      <sheetName val="ЛКЛ_С"/>
      <sheetName val="Лайт_С"/>
      <sheetName val="СК_С"/>
      <sheetName val="Судді"/>
      <sheetName val="КАТЕГОРІЇ"/>
      <sheetName val="Ш_К"/>
      <sheetName val="Ш_р"/>
      <sheetName val="Temp"/>
      <sheetName val="Ринг_сх_шб"/>
      <sheetName val="сх_граф"/>
      <sheetName val="сх_граф (2)"/>
      <sheetName val="Подяка трен"/>
      <sheetName val="Подяка"/>
      <sheetName val="Подяка трен (2)"/>
      <sheetName val="Лайт_С (2)"/>
      <sheetName val="Лайт_С (3)"/>
      <sheetName val="Кулибаба Л. В."/>
      <sheetName val="Братчиков О. П."/>
      <sheetName val="Сизенко О."/>
      <sheetName val="Шерстюк Ю. О."/>
      <sheetName val="Палагута І. Л."/>
      <sheetName val="Кротевич В. А."/>
      <sheetName val="Сторожик В. В."/>
      <sheetName val="Шрамченко Д. В."/>
      <sheetName val="Шпачук А. А."/>
      <sheetName val="Костенко Є. О."/>
      <sheetName val="Галич В."/>
      <sheetName val="«ЛЕГАТ»"/>
      <sheetName val="ГОСК «Пітбуль з Хортингу»"/>
      <sheetName val="ГОДГО «Школа Фусін»"/>
      <sheetName val="Лидер"/>
      <sheetName val="СК Фаворит"/>
      <sheetName val="Глінський О. А."/>
      <sheetName val="Ф_ж_а"/>
      <sheetName val="Ф_ж_б"/>
      <sheetName val="Ф_м_а"/>
      <sheetName val="Ф_м_б"/>
      <sheetName val="Лоу_К_ж_а"/>
      <sheetName val="Лоу_К_ж_б"/>
      <sheetName val="Лоу_К_м_а"/>
      <sheetName val="Лоу_К_м_б"/>
      <sheetName val="К_1_ж_а"/>
      <sheetName val="К_1_ж_б"/>
      <sheetName val="К_1_м_а"/>
      <sheetName val="К_1_м_б"/>
      <sheetName val="СК_ж"/>
      <sheetName val="СК_м"/>
      <sheetName val="ЛКЛ_ж"/>
      <sheetName val="ЛКЛ_м"/>
      <sheetName val="Лайт_ж"/>
      <sheetName val="Лайт_м"/>
      <sheetName val="Лист1"/>
      <sheetName val="сх_граф (3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>
        <row r="1">
          <cell r="N1" t="str">
            <v>Гребень Євген</v>
          </cell>
        </row>
        <row r="2">
          <cell r="N2" t="str">
            <v>Беренсон Ярослав</v>
          </cell>
        </row>
        <row r="3">
          <cell r="N3" t="str">
            <v>Бухштаб Анатолій Олександрович</v>
          </cell>
        </row>
        <row r="4">
          <cell r="N4" t="str">
            <v>Маникало Евгений Викторович</v>
          </cell>
        </row>
        <row r="5">
          <cell r="N5" t="str">
            <v>Тальянский Марк Ильич</v>
          </cell>
        </row>
        <row r="6">
          <cell r="N6" t="str">
            <v>Сергеев Владимир Ильич</v>
          </cell>
        </row>
        <row r="7">
          <cell r="N7" t="str">
            <v>Колпаков Николай Иванович</v>
          </cell>
        </row>
        <row r="8">
          <cell r="N8" t="str">
            <v>Заглада Олег</v>
          </cell>
        </row>
        <row r="9">
          <cell r="N9" t="str">
            <v>Плодістий Андрій</v>
          </cell>
        </row>
        <row r="10">
          <cell r="N10" t="str">
            <v>Левченко Костянтин</v>
          </cell>
        </row>
        <row r="11">
          <cell r="N11" t="str">
            <v>Правдівец Олександр</v>
          </cell>
        </row>
        <row r="12">
          <cell r="N12" t="str">
            <v>Матвеев Олександр</v>
          </cell>
        </row>
        <row r="13">
          <cell r="N13" t="str">
            <v>Калюжний Володимир</v>
          </cell>
        </row>
        <row r="14">
          <cell r="N14" t="str">
            <v>Лебедева Оксана</v>
          </cell>
        </row>
        <row r="15">
          <cell r="N15" t="str">
            <v>Якуша Вера</v>
          </cell>
        </row>
        <row r="16">
          <cell r="N16" t="str">
            <v>Гаценко Олег</v>
          </cell>
        </row>
        <row r="17">
          <cell r="N17" t="str">
            <v>Замятін П.</v>
          </cell>
        </row>
        <row r="18">
          <cell r="N18" t="str">
            <v>Чувашов Микита</v>
          </cell>
        </row>
        <row r="19">
          <cell r="N19" t="str">
            <v>Дяченко Тетяна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9">
    <tabColor rgb="FFFF0000"/>
    <pageSetUpPr fitToPage="1"/>
  </sheetPr>
  <dimension ref="A1:Q238"/>
  <sheetViews>
    <sheetView showGridLines="0" showZeros="0" zoomScaleSheetLayoutView="110" zoomScalePageLayoutView="40" workbookViewId="0">
      <pane ySplit="3" topLeftCell="A4" activePane="bottomLeft" state="frozen"/>
      <selection activeCell="L28" sqref="L28"/>
      <selection pane="bottomLeft" activeCell="O18" sqref="O18"/>
    </sheetView>
  </sheetViews>
  <sheetFormatPr defaultRowHeight="12.75" customHeight="1"/>
  <cols>
    <col min="1" max="1" width="5.28515625" style="1" customWidth="1"/>
    <col min="2" max="2" width="7" style="2" customWidth="1"/>
    <col min="3" max="3" width="5.7109375" style="3" customWidth="1"/>
    <col min="4" max="4" width="4.42578125" style="2" customWidth="1"/>
    <col min="5" max="5" width="3.42578125" style="2" customWidth="1"/>
    <col min="6" max="6" width="16.7109375" style="4" customWidth="1"/>
    <col min="7" max="7" width="3.42578125" style="2" customWidth="1"/>
    <col min="8" max="8" width="9.5703125" style="4" customWidth="1"/>
    <col min="9" max="9" width="10.28515625" style="4" customWidth="1"/>
    <col min="10" max="10" width="11.7109375" style="4" customWidth="1"/>
    <col min="11" max="11" width="3.42578125" style="5" customWidth="1"/>
    <col min="12" max="12" width="8.7109375" style="6" customWidth="1"/>
    <col min="13" max="13" width="5.28515625" style="5" customWidth="1"/>
    <col min="14" max="14" width="4.28515625" style="5" customWidth="1"/>
    <col min="15" max="15" width="3.28515625" style="5" customWidth="1"/>
    <col min="16" max="16" width="16.7109375" style="5" customWidth="1"/>
    <col min="17" max="17" width="7.7109375" style="19" customWidth="1"/>
    <col min="18" max="16384" width="9.140625" style="20"/>
  </cols>
  <sheetData>
    <row r="1" spans="1:17" s="9" customFormat="1" ht="12.75" customHeight="1">
      <c r="A1" s="1"/>
      <c r="B1" s="2"/>
      <c r="C1" s="3"/>
      <c r="D1" s="2"/>
      <c r="E1" s="2"/>
      <c r="F1" s="4"/>
      <c r="G1" s="2"/>
      <c r="H1" s="4"/>
      <c r="I1" s="4"/>
      <c r="J1" s="4"/>
      <c r="K1" s="5"/>
      <c r="L1" s="6"/>
      <c r="M1" s="5"/>
      <c r="N1" s="5"/>
      <c r="O1" s="7"/>
      <c r="P1" s="7"/>
      <c r="Q1" s="8"/>
    </row>
    <row r="2" spans="1:17" s="9" customFormat="1" ht="43.5" customHeight="1">
      <c r="A2" s="10" t="s">
        <v>0</v>
      </c>
      <c r="B2" s="11" t="s">
        <v>1</v>
      </c>
      <c r="C2" s="10" t="s">
        <v>2</v>
      </c>
      <c r="D2" s="10" t="s">
        <v>3</v>
      </c>
      <c r="E2" s="12" t="s">
        <v>4</v>
      </c>
      <c r="F2" s="13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4" t="s">
        <v>11</v>
      </c>
      <c r="M2" s="10" t="s">
        <v>12</v>
      </c>
      <c r="N2" s="10" t="s">
        <v>13</v>
      </c>
      <c r="O2" s="7"/>
      <c r="P2" s="7"/>
      <c r="Q2" s="8"/>
    </row>
    <row r="3" spans="1:17" ht="12.75" customHeight="1">
      <c r="A3" s="15"/>
      <c r="B3" s="15"/>
      <c r="C3" s="16"/>
      <c r="D3" s="15"/>
      <c r="E3" s="15"/>
      <c r="F3" s="17"/>
      <c r="G3" s="15"/>
      <c r="H3" s="17"/>
      <c r="I3" s="17"/>
      <c r="J3" s="17"/>
      <c r="K3" s="18"/>
      <c r="L3" s="18"/>
      <c r="M3" s="18"/>
      <c r="N3" s="18"/>
    </row>
    <row r="4" spans="1:17" s="19" customFormat="1" ht="12.75" customHeight="1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5"/>
      <c r="P4" s="5"/>
    </row>
    <row r="5" spans="1:17" ht="12.75" customHeight="1">
      <c r="H5" s="2"/>
      <c r="I5" s="2"/>
      <c r="J5" s="2"/>
      <c r="L5" s="5"/>
      <c r="N5" s="5">
        <v>0</v>
      </c>
      <c r="Q5" s="5"/>
    </row>
    <row r="6" spans="1:17" ht="12.75" customHeight="1">
      <c r="A6" s="22">
        <v>32</v>
      </c>
      <c r="B6" s="22"/>
      <c r="C6" s="22"/>
      <c r="D6" s="22"/>
      <c r="E6" s="23"/>
      <c r="F6" s="22"/>
      <c r="G6" s="22"/>
      <c r="H6" s="22"/>
      <c r="I6" s="22"/>
      <c r="J6" s="22"/>
      <c r="K6" s="22"/>
      <c r="L6" s="22"/>
      <c r="M6" s="22"/>
      <c r="N6" s="5">
        <v>0</v>
      </c>
      <c r="Q6" s="5"/>
    </row>
    <row r="7" spans="1:17" ht="12.75" customHeight="1">
      <c r="H7" s="2"/>
      <c r="I7" s="2"/>
      <c r="J7" s="2"/>
      <c r="L7" s="5"/>
      <c r="N7" s="5">
        <v>0</v>
      </c>
      <c r="Q7" s="5"/>
    </row>
    <row r="8" spans="1:17" s="19" customFormat="1" ht="12.75" customHeight="1">
      <c r="A8" s="47"/>
      <c r="B8" s="47"/>
      <c r="C8" s="47"/>
      <c r="D8" s="47"/>
      <c r="E8" s="47"/>
      <c r="F8" s="48"/>
      <c r="G8" s="47"/>
      <c r="H8" s="47"/>
      <c r="I8" s="47"/>
      <c r="J8" s="47"/>
      <c r="K8" s="47"/>
      <c r="L8" s="47"/>
      <c r="M8" s="47"/>
      <c r="N8" s="5"/>
      <c r="O8" s="2" t="s">
        <v>14</v>
      </c>
      <c r="P8" s="2" t="s">
        <v>15</v>
      </c>
      <c r="Q8" s="5"/>
    </row>
    <row r="9" spans="1:17" s="19" customFormat="1" ht="12.75" customHeight="1">
      <c r="A9" s="49"/>
      <c r="B9" s="50"/>
      <c r="C9" s="51"/>
      <c r="D9" s="35"/>
      <c r="E9" s="25"/>
      <c r="F9" s="48" t="s">
        <v>18</v>
      </c>
      <c r="G9" s="24"/>
      <c r="H9" s="24"/>
      <c r="I9" s="24"/>
      <c r="J9" s="24"/>
      <c r="K9" s="25"/>
      <c r="L9" s="25"/>
      <c r="M9" s="25"/>
      <c r="N9" s="5"/>
      <c r="O9" s="2">
        <f>IF(F9&lt;&gt;"",COUNTIF(A72:L166,F9),0)</f>
        <v>2</v>
      </c>
      <c r="P9" s="2" t="e">
        <f>SUMPRODUCT((A$73:M$166=F9)*(D$74:L$166=1))</f>
        <v>#N/A</v>
      </c>
      <c r="Q9" s="5"/>
    </row>
    <row r="10" spans="1:17" s="19" customFormat="1" ht="12.75" customHeight="1">
      <c r="A10" s="49"/>
      <c r="B10" s="50"/>
      <c r="C10" s="51"/>
      <c r="D10" s="35"/>
      <c r="E10" s="25"/>
      <c r="F10" s="48" t="s">
        <v>19</v>
      </c>
      <c r="G10" s="24"/>
      <c r="H10" s="24"/>
      <c r="I10" s="24"/>
      <c r="J10" s="24"/>
      <c r="K10" s="25"/>
      <c r="L10" s="25"/>
      <c r="M10" s="25"/>
      <c r="N10" s="5"/>
      <c r="O10" s="2">
        <f t="shared" ref="O10:O40" si="0">IF(F10&lt;&gt;"",COUNTIF(A73:L167,F10),0)</f>
        <v>1</v>
      </c>
      <c r="P10" s="2" t="e">
        <f t="shared" ref="P10:P40" si="1">SUMPRODUCT((A$73:L$166=F10)*(D$74:L$166=1))</f>
        <v>#N/A</v>
      </c>
      <c r="Q10" s="5"/>
    </row>
    <row r="11" spans="1:17" s="19" customFormat="1" ht="12.75" customHeight="1">
      <c r="A11" s="49"/>
      <c r="B11" s="50"/>
      <c r="C11" s="51"/>
      <c r="D11" s="35"/>
      <c r="E11" s="25"/>
      <c r="F11" s="48" t="s">
        <v>20</v>
      </c>
      <c r="G11" s="24"/>
      <c r="H11" s="24"/>
      <c r="I11" s="24"/>
      <c r="J11" s="24"/>
      <c r="K11" s="25"/>
      <c r="L11" s="25"/>
      <c r="M11" s="25"/>
      <c r="N11" s="5"/>
      <c r="O11" s="2">
        <f t="shared" si="0"/>
        <v>3</v>
      </c>
      <c r="P11" s="2" t="e">
        <f t="shared" si="1"/>
        <v>#N/A</v>
      </c>
      <c r="Q11" s="5"/>
    </row>
    <row r="12" spans="1:17" s="19" customFormat="1" ht="12.75" customHeight="1">
      <c r="A12" s="49"/>
      <c r="B12" s="50"/>
      <c r="C12" s="51"/>
      <c r="D12" s="35"/>
      <c r="E12" s="25"/>
      <c r="F12" s="48" t="s">
        <v>21</v>
      </c>
      <c r="G12" s="24"/>
      <c r="H12" s="24"/>
      <c r="I12" s="24"/>
      <c r="J12" s="24"/>
      <c r="K12" s="25"/>
      <c r="L12" s="25"/>
      <c r="M12" s="25"/>
      <c r="N12" s="5"/>
      <c r="O12" s="2">
        <f t="shared" si="0"/>
        <v>1</v>
      </c>
      <c r="P12" s="2" t="e">
        <f t="shared" si="1"/>
        <v>#N/A</v>
      </c>
      <c r="Q12" s="5"/>
    </row>
    <row r="13" spans="1:17" s="19" customFormat="1" ht="12.75" customHeight="1">
      <c r="A13" s="49"/>
      <c r="B13" s="50"/>
      <c r="C13" s="51"/>
      <c r="D13" s="35"/>
      <c r="E13" s="25"/>
      <c r="F13" s="48" t="s">
        <v>22</v>
      </c>
      <c r="G13" s="24"/>
      <c r="H13" s="24"/>
      <c r="I13" s="24"/>
      <c r="J13" s="24"/>
      <c r="K13" s="25"/>
      <c r="L13" s="25"/>
      <c r="M13" s="25"/>
      <c r="N13" s="5"/>
      <c r="O13" s="2">
        <f t="shared" si="0"/>
        <v>2</v>
      </c>
      <c r="P13" s="2" t="e">
        <f t="shared" si="1"/>
        <v>#N/A</v>
      </c>
      <c r="Q13" s="5"/>
    </row>
    <row r="14" spans="1:17" s="19" customFormat="1" ht="12.75" customHeight="1">
      <c r="A14" s="49"/>
      <c r="B14" s="50"/>
      <c r="C14" s="51"/>
      <c r="D14" s="35"/>
      <c r="E14" s="25"/>
      <c r="F14" s="48" t="s">
        <v>23</v>
      </c>
      <c r="G14" s="24"/>
      <c r="H14" s="24"/>
      <c r="I14" s="24"/>
      <c r="J14" s="24"/>
      <c r="K14" s="25"/>
      <c r="L14" s="25"/>
      <c r="M14" s="25"/>
      <c r="N14" s="5"/>
      <c r="O14" s="2">
        <f t="shared" si="0"/>
        <v>1</v>
      </c>
      <c r="P14" s="2" t="e">
        <f t="shared" si="1"/>
        <v>#N/A</v>
      </c>
      <c r="Q14" s="5"/>
    </row>
    <row r="15" spans="1:17" s="19" customFormat="1" ht="12.75" customHeight="1">
      <c r="A15" s="49"/>
      <c r="B15" s="50"/>
      <c r="C15" s="51"/>
      <c r="D15" s="35"/>
      <c r="E15" s="25"/>
      <c r="F15" s="48" t="s">
        <v>24</v>
      </c>
      <c r="G15" s="24"/>
      <c r="H15" s="24"/>
      <c r="I15" s="24"/>
      <c r="J15" s="24"/>
      <c r="K15" s="25"/>
      <c r="L15" s="25"/>
      <c r="M15" s="25"/>
      <c r="N15" s="5"/>
      <c r="O15" s="2">
        <f t="shared" si="0"/>
        <v>6</v>
      </c>
      <c r="P15" s="2" t="e">
        <f t="shared" si="1"/>
        <v>#N/A</v>
      </c>
      <c r="Q15" s="5"/>
    </row>
    <row r="16" spans="1:17" s="19" customFormat="1" ht="12.75" customHeight="1">
      <c r="A16" s="49"/>
      <c r="B16" s="50"/>
      <c r="C16" s="51"/>
      <c r="D16" s="35"/>
      <c r="E16" s="25"/>
      <c r="F16" s="48" t="s">
        <v>25</v>
      </c>
      <c r="G16" s="24"/>
      <c r="H16" s="24"/>
      <c r="I16" s="24"/>
      <c r="J16" s="24"/>
      <c r="K16" s="25"/>
      <c r="L16" s="25"/>
      <c r="M16" s="25"/>
      <c r="N16" s="5"/>
      <c r="O16" s="2">
        <f t="shared" si="0"/>
        <v>1</v>
      </c>
      <c r="P16" s="2" t="e">
        <f t="shared" si="1"/>
        <v>#N/A</v>
      </c>
      <c r="Q16" s="5"/>
    </row>
    <row r="17" spans="1:17" s="19" customFormat="1" ht="12.75" customHeight="1">
      <c r="A17" s="49"/>
      <c r="B17" s="50"/>
      <c r="C17" s="51"/>
      <c r="D17" s="35"/>
      <c r="E17" s="25"/>
      <c r="F17" s="48" t="s">
        <v>26</v>
      </c>
      <c r="G17" s="24"/>
      <c r="H17" s="24"/>
      <c r="I17" s="24"/>
      <c r="J17" s="24"/>
      <c r="K17" s="25"/>
      <c r="L17" s="25"/>
      <c r="M17" s="25"/>
      <c r="N17" s="5"/>
      <c r="O17" s="2">
        <f t="shared" si="0"/>
        <v>2</v>
      </c>
      <c r="P17" s="2" t="e">
        <f t="shared" si="1"/>
        <v>#N/A</v>
      </c>
      <c r="Q17" s="5"/>
    </row>
    <row r="18" spans="1:17" s="19" customFormat="1" ht="12.75" customHeight="1">
      <c r="A18" s="49"/>
      <c r="B18" s="50"/>
      <c r="C18" s="51"/>
      <c r="D18" s="35"/>
      <c r="E18" s="25"/>
      <c r="F18" s="48" t="s">
        <v>27</v>
      </c>
      <c r="G18" s="24"/>
      <c r="H18" s="24"/>
      <c r="I18" s="24"/>
      <c r="J18" s="24"/>
      <c r="K18" s="25"/>
      <c r="L18" s="25"/>
      <c r="M18" s="25"/>
      <c r="N18" s="5"/>
      <c r="O18" s="2">
        <f t="shared" si="0"/>
        <v>1</v>
      </c>
      <c r="P18" s="2" t="e">
        <f t="shared" si="1"/>
        <v>#N/A</v>
      </c>
      <c r="Q18" s="5"/>
    </row>
    <row r="19" spans="1:17" s="19" customFormat="1" ht="12.75" customHeight="1">
      <c r="A19" s="49"/>
      <c r="B19" s="50"/>
      <c r="C19" s="51"/>
      <c r="D19" s="35"/>
      <c r="E19" s="25"/>
      <c r="F19" s="48" t="s">
        <v>28</v>
      </c>
      <c r="G19" s="24"/>
      <c r="H19" s="24"/>
      <c r="I19" s="24"/>
      <c r="J19" s="24"/>
      <c r="K19" s="25"/>
      <c r="L19" s="25"/>
      <c r="M19" s="25"/>
      <c r="N19" s="5"/>
      <c r="O19" s="2">
        <f t="shared" si="0"/>
        <v>4</v>
      </c>
      <c r="P19" s="2" t="e">
        <f t="shared" si="1"/>
        <v>#N/A</v>
      </c>
      <c r="Q19" s="5"/>
    </row>
    <row r="20" spans="1:17" s="19" customFormat="1" ht="12.75" customHeight="1">
      <c r="A20" s="49"/>
      <c r="B20" s="50"/>
      <c r="C20" s="51"/>
      <c r="D20" s="35"/>
      <c r="E20" s="25"/>
      <c r="F20" s="48" t="s">
        <v>29</v>
      </c>
      <c r="G20" s="24"/>
      <c r="H20" s="24"/>
      <c r="I20" s="24"/>
      <c r="J20" s="24"/>
      <c r="K20" s="25"/>
      <c r="L20" s="25"/>
      <c r="M20" s="25"/>
      <c r="N20" s="5"/>
      <c r="O20" s="2">
        <f t="shared" si="0"/>
        <v>1</v>
      </c>
      <c r="P20" s="2" t="e">
        <f t="shared" si="1"/>
        <v>#N/A</v>
      </c>
      <c r="Q20" s="5"/>
    </row>
    <row r="21" spans="1:17" s="19" customFormat="1" ht="12.75" customHeight="1">
      <c r="A21" s="49"/>
      <c r="B21" s="50"/>
      <c r="C21" s="51"/>
      <c r="D21" s="35"/>
      <c r="E21" s="25"/>
      <c r="F21" s="48" t="s">
        <v>30</v>
      </c>
      <c r="G21" s="24"/>
      <c r="H21" s="24"/>
      <c r="I21" s="24"/>
      <c r="J21" s="24"/>
      <c r="K21" s="25"/>
      <c r="L21" s="25"/>
      <c r="M21" s="25"/>
      <c r="N21" s="5"/>
      <c r="O21" s="2">
        <f t="shared" si="0"/>
        <v>2</v>
      </c>
      <c r="P21" s="2" t="e">
        <f t="shared" si="1"/>
        <v>#N/A</v>
      </c>
      <c r="Q21" s="5"/>
    </row>
    <row r="22" spans="1:17" s="19" customFormat="1" ht="12.75" customHeight="1">
      <c r="A22" s="49"/>
      <c r="B22" s="50"/>
      <c r="C22" s="51"/>
      <c r="D22" s="35"/>
      <c r="E22" s="25"/>
      <c r="F22" s="48" t="s">
        <v>31</v>
      </c>
      <c r="G22" s="24"/>
      <c r="H22" s="24"/>
      <c r="I22" s="24"/>
      <c r="J22" s="24"/>
      <c r="K22" s="25"/>
      <c r="L22" s="25"/>
      <c r="M22" s="25"/>
      <c r="N22" s="5"/>
      <c r="O22" s="2">
        <f t="shared" si="0"/>
        <v>1</v>
      </c>
      <c r="P22" s="2" t="e">
        <f t="shared" si="1"/>
        <v>#N/A</v>
      </c>
      <c r="Q22" s="5"/>
    </row>
    <row r="23" spans="1:17" s="19" customFormat="1" ht="12.75" customHeight="1">
      <c r="A23" s="49"/>
      <c r="B23" s="50"/>
      <c r="C23" s="51"/>
      <c r="D23" s="35"/>
      <c r="E23" s="25"/>
      <c r="F23" s="48" t="s">
        <v>32</v>
      </c>
      <c r="G23" s="24"/>
      <c r="H23" s="24"/>
      <c r="I23" s="24"/>
      <c r="J23" s="24"/>
      <c r="K23" s="25"/>
      <c r="L23" s="25"/>
      <c r="M23" s="25"/>
      <c r="N23" s="5"/>
      <c r="O23" s="2">
        <f t="shared" si="0"/>
        <v>3</v>
      </c>
      <c r="P23" s="2" t="e">
        <f t="shared" si="1"/>
        <v>#N/A</v>
      </c>
      <c r="Q23" s="5"/>
    </row>
    <row r="24" spans="1:17" s="19" customFormat="1" ht="12.75" customHeight="1">
      <c r="A24" s="49"/>
      <c r="B24" s="50"/>
      <c r="C24" s="51"/>
      <c r="D24" s="35"/>
      <c r="E24" s="25"/>
      <c r="F24" s="48" t="s">
        <v>33</v>
      </c>
      <c r="G24" s="24"/>
      <c r="H24" s="24"/>
      <c r="I24" s="24"/>
      <c r="J24" s="24"/>
      <c r="K24" s="25"/>
      <c r="L24" s="25"/>
      <c r="M24" s="25"/>
      <c r="N24" s="5"/>
      <c r="O24" s="2">
        <f t="shared" si="0"/>
        <v>1</v>
      </c>
      <c r="P24" s="2" t="e">
        <f t="shared" si="1"/>
        <v>#N/A</v>
      </c>
      <c r="Q24" s="5"/>
    </row>
    <row r="25" spans="1:17" s="19" customFormat="1" ht="12.75" customHeight="1">
      <c r="A25" s="49"/>
      <c r="B25" s="50"/>
      <c r="C25" s="51"/>
      <c r="D25" s="35"/>
      <c r="E25" s="5"/>
      <c r="F25" s="48" t="s">
        <v>34</v>
      </c>
      <c r="G25" s="24"/>
      <c r="H25" s="24"/>
      <c r="I25" s="24"/>
      <c r="J25" s="24"/>
      <c r="K25" s="25"/>
      <c r="L25" s="25"/>
      <c r="M25" s="25"/>
      <c r="N25" s="5"/>
      <c r="O25" s="2">
        <f t="shared" si="0"/>
        <v>2</v>
      </c>
      <c r="P25" s="2" t="e">
        <f t="shared" si="1"/>
        <v>#N/A</v>
      </c>
      <c r="Q25" s="5"/>
    </row>
    <row r="26" spans="1:17" s="19" customFormat="1" ht="12.75" customHeight="1">
      <c r="A26" s="49"/>
      <c r="B26" s="50"/>
      <c r="C26" s="51"/>
      <c r="D26" s="35"/>
      <c r="E26" s="5"/>
      <c r="F26" s="81" t="s">
        <v>35</v>
      </c>
      <c r="G26" s="26"/>
      <c r="H26" s="24"/>
      <c r="I26" s="24"/>
      <c r="J26" s="24"/>
      <c r="K26" s="28"/>
      <c r="L26" s="28"/>
      <c r="M26" s="28"/>
      <c r="N26" s="5"/>
      <c r="O26" s="2">
        <f t="shared" si="0"/>
        <v>1</v>
      </c>
      <c r="P26" s="2" t="e">
        <f t="shared" si="1"/>
        <v>#N/A</v>
      </c>
      <c r="Q26" s="5"/>
    </row>
    <row r="27" spans="1:17" s="19" customFormat="1" ht="12.75" customHeight="1">
      <c r="A27" s="49"/>
      <c r="B27" s="50"/>
      <c r="C27" s="51"/>
      <c r="D27" s="35"/>
      <c r="E27" s="5"/>
      <c r="F27" s="81" t="s">
        <v>36</v>
      </c>
      <c r="G27" s="26"/>
      <c r="H27" s="24"/>
      <c r="I27" s="24"/>
      <c r="J27" s="26"/>
      <c r="K27" s="28"/>
      <c r="L27" s="28"/>
      <c r="M27" s="28"/>
      <c r="N27" s="5"/>
      <c r="O27" s="2">
        <f t="shared" si="0"/>
        <v>3</v>
      </c>
      <c r="P27" s="2" t="e">
        <f t="shared" si="1"/>
        <v>#N/A</v>
      </c>
      <c r="Q27" s="5"/>
    </row>
    <row r="28" spans="1:17" s="19" customFormat="1" ht="12.75" customHeight="1">
      <c r="A28" s="49"/>
      <c r="B28" s="50"/>
      <c r="C28" s="51"/>
      <c r="D28" s="35"/>
      <c r="E28" s="5"/>
      <c r="F28" s="48" t="s">
        <v>37</v>
      </c>
      <c r="G28" s="24"/>
      <c r="H28" s="24"/>
      <c r="I28" s="24"/>
      <c r="J28" s="24"/>
      <c r="K28" s="25"/>
      <c r="L28" s="25"/>
      <c r="M28" s="25"/>
      <c r="N28" s="5"/>
      <c r="O28" s="2">
        <f t="shared" si="0"/>
        <v>1</v>
      </c>
      <c r="P28" s="2" t="e">
        <f t="shared" si="1"/>
        <v>#N/A</v>
      </c>
      <c r="Q28" s="5"/>
    </row>
    <row r="29" spans="1:17" s="19" customFormat="1" ht="12.75" customHeight="1">
      <c r="A29" s="49"/>
      <c r="B29" s="50"/>
      <c r="C29" s="51"/>
      <c r="D29" s="35"/>
      <c r="E29" s="5"/>
      <c r="F29" s="81" t="s">
        <v>38</v>
      </c>
      <c r="G29" s="24"/>
      <c r="H29" s="24"/>
      <c r="I29" s="24"/>
      <c r="J29" s="24"/>
      <c r="K29" s="25"/>
      <c r="L29" s="25"/>
      <c r="M29" s="25"/>
      <c r="N29" s="5"/>
      <c r="O29" s="2">
        <f t="shared" si="0"/>
        <v>2</v>
      </c>
      <c r="P29" s="2" t="e">
        <f t="shared" si="1"/>
        <v>#N/A</v>
      </c>
      <c r="Q29" s="5"/>
    </row>
    <row r="30" spans="1:17" s="19" customFormat="1" ht="12.75" customHeight="1">
      <c r="A30" s="49"/>
      <c r="B30" s="50"/>
      <c r="C30" s="51"/>
      <c r="D30" s="35"/>
      <c r="E30" s="5"/>
      <c r="F30" s="81" t="s">
        <v>39</v>
      </c>
      <c r="G30" s="24"/>
      <c r="H30" s="24"/>
      <c r="I30" s="24"/>
      <c r="J30" s="24"/>
      <c r="K30" s="25"/>
      <c r="L30" s="25"/>
      <c r="M30" s="25"/>
      <c r="N30" s="5"/>
      <c r="O30" s="2">
        <f t="shared" si="0"/>
        <v>1</v>
      </c>
      <c r="P30" s="2" t="e">
        <f t="shared" si="1"/>
        <v>#N/A</v>
      </c>
      <c r="Q30" s="5"/>
    </row>
    <row r="31" spans="1:17" s="19" customFormat="1" ht="12.75" customHeight="1">
      <c r="A31" s="49"/>
      <c r="B31" s="50"/>
      <c r="C31" s="51"/>
      <c r="D31" s="35"/>
      <c r="E31" s="5"/>
      <c r="F31" s="81" t="s">
        <v>40</v>
      </c>
      <c r="G31" s="24"/>
      <c r="H31" s="24"/>
      <c r="I31" s="24"/>
      <c r="J31" s="24"/>
      <c r="K31" s="25"/>
      <c r="L31" s="25"/>
      <c r="M31" s="25"/>
      <c r="N31" s="5"/>
      <c r="O31" s="2">
        <f t="shared" si="0"/>
        <v>5</v>
      </c>
      <c r="P31" s="2" t="e">
        <f t="shared" si="1"/>
        <v>#N/A</v>
      </c>
      <c r="Q31" s="5"/>
    </row>
    <row r="32" spans="1:17" s="19" customFormat="1" ht="12.75" customHeight="1">
      <c r="A32" s="49"/>
      <c r="B32" s="50"/>
      <c r="C32" s="51"/>
      <c r="D32" s="35"/>
      <c r="E32" s="5"/>
      <c r="F32" s="81" t="s">
        <v>41</v>
      </c>
      <c r="G32" s="24"/>
      <c r="H32" s="24"/>
      <c r="I32" s="24"/>
      <c r="J32" s="24"/>
      <c r="K32" s="25"/>
      <c r="L32" s="25"/>
      <c r="M32" s="25"/>
      <c r="N32" s="5"/>
      <c r="O32" s="2">
        <f t="shared" si="0"/>
        <v>1</v>
      </c>
      <c r="P32" s="2" t="e">
        <f t="shared" si="1"/>
        <v>#N/A</v>
      </c>
      <c r="Q32" s="5"/>
    </row>
    <row r="33" spans="1:17" s="19" customFormat="1" ht="12.75" customHeight="1">
      <c r="A33" s="49"/>
      <c r="B33" s="50"/>
      <c r="C33" s="51"/>
      <c r="D33" s="35"/>
      <c r="E33" s="5"/>
      <c r="F33" s="81" t="s">
        <v>42</v>
      </c>
      <c r="G33" s="24"/>
      <c r="H33" s="24"/>
      <c r="I33" s="24"/>
      <c r="J33" s="24"/>
      <c r="K33" s="25"/>
      <c r="L33" s="25"/>
      <c r="M33" s="25"/>
      <c r="N33" s="5"/>
      <c r="O33" s="2">
        <f t="shared" si="0"/>
        <v>3</v>
      </c>
      <c r="P33" s="2" t="e">
        <f t="shared" si="1"/>
        <v>#N/A</v>
      </c>
      <c r="Q33" s="5"/>
    </row>
    <row r="34" spans="1:17" s="19" customFormat="1" ht="12.75" customHeight="1">
      <c r="A34" s="49"/>
      <c r="B34" s="50"/>
      <c r="C34" s="51"/>
      <c r="D34" s="35"/>
      <c r="E34" s="5"/>
      <c r="F34" s="81" t="s">
        <v>43</v>
      </c>
      <c r="G34" s="24"/>
      <c r="H34" s="24"/>
      <c r="I34" s="24"/>
      <c r="J34" s="24"/>
      <c r="K34" s="25"/>
      <c r="L34" s="25"/>
      <c r="M34" s="25"/>
      <c r="N34" s="5"/>
      <c r="O34" s="2">
        <f t="shared" si="0"/>
        <v>1</v>
      </c>
      <c r="P34" s="2" t="e">
        <f t="shared" si="1"/>
        <v>#N/A</v>
      </c>
      <c r="Q34" s="5"/>
    </row>
    <row r="35" spans="1:17" s="19" customFormat="1" ht="12.75" customHeight="1">
      <c r="A35" s="49"/>
      <c r="B35" s="50"/>
      <c r="C35" s="51"/>
      <c r="D35" s="35"/>
      <c r="E35" s="5"/>
      <c r="F35" s="81" t="s">
        <v>44</v>
      </c>
      <c r="G35" s="24"/>
      <c r="H35" s="24"/>
      <c r="I35" s="24"/>
      <c r="J35" s="24"/>
      <c r="K35" s="25"/>
      <c r="L35" s="25"/>
      <c r="M35" s="25"/>
      <c r="N35" s="5"/>
      <c r="O35" s="2">
        <f t="shared" si="0"/>
        <v>2</v>
      </c>
      <c r="P35" s="2" t="e">
        <f t="shared" si="1"/>
        <v>#N/A</v>
      </c>
      <c r="Q35" s="5"/>
    </row>
    <row r="36" spans="1:17" s="19" customFormat="1" ht="12.75" customHeight="1">
      <c r="A36" s="49"/>
      <c r="B36" s="50"/>
      <c r="C36" s="51"/>
      <c r="D36" s="35"/>
      <c r="E36" s="5"/>
      <c r="F36" s="81" t="s">
        <v>45</v>
      </c>
      <c r="G36" s="24"/>
      <c r="H36" s="24"/>
      <c r="I36" s="24"/>
      <c r="J36" s="24"/>
      <c r="K36" s="25"/>
      <c r="L36" s="25"/>
      <c r="M36" s="25"/>
      <c r="N36" s="5"/>
      <c r="O36" s="2">
        <f t="shared" si="0"/>
        <v>1</v>
      </c>
      <c r="P36" s="2" t="e">
        <f t="shared" si="1"/>
        <v>#N/A</v>
      </c>
      <c r="Q36" s="5"/>
    </row>
    <row r="37" spans="1:17" s="19" customFormat="1" ht="12.75" customHeight="1">
      <c r="A37" s="49"/>
      <c r="B37" s="50"/>
      <c r="C37" s="51"/>
      <c r="D37" s="35"/>
      <c r="E37" s="5"/>
      <c r="F37" s="81" t="s">
        <v>46</v>
      </c>
      <c r="G37" s="24"/>
      <c r="H37" s="24"/>
      <c r="I37" s="24"/>
      <c r="J37" s="24"/>
      <c r="K37" s="25"/>
      <c r="L37" s="25"/>
      <c r="M37" s="25"/>
      <c r="N37" s="5"/>
      <c r="O37" s="2">
        <f t="shared" si="0"/>
        <v>4</v>
      </c>
      <c r="P37" s="2" t="e">
        <f t="shared" si="1"/>
        <v>#N/A</v>
      </c>
      <c r="Q37" s="5"/>
    </row>
    <row r="38" spans="1:17" s="19" customFormat="1" ht="12.75" customHeight="1">
      <c r="A38" s="49"/>
      <c r="B38" s="50"/>
      <c r="C38" s="51"/>
      <c r="D38" s="35"/>
      <c r="E38" s="5"/>
      <c r="F38" s="81" t="s">
        <v>47</v>
      </c>
      <c r="G38" s="24"/>
      <c r="H38" s="24"/>
      <c r="I38" s="24"/>
      <c r="J38" s="24"/>
      <c r="K38" s="25"/>
      <c r="L38" s="25"/>
      <c r="M38" s="25"/>
      <c r="N38" s="5"/>
      <c r="O38" s="2">
        <f t="shared" si="0"/>
        <v>1</v>
      </c>
      <c r="P38" s="2" t="e">
        <f t="shared" si="1"/>
        <v>#N/A</v>
      </c>
      <c r="Q38" s="5"/>
    </row>
    <row r="39" spans="1:17" s="19" customFormat="1" ht="12.75" customHeight="1">
      <c r="A39" s="49"/>
      <c r="B39" s="50"/>
      <c r="C39" s="51"/>
      <c r="D39" s="35"/>
      <c r="E39" s="5"/>
      <c r="F39" s="81" t="s">
        <v>48</v>
      </c>
      <c r="G39" s="26"/>
      <c r="H39" s="24"/>
      <c r="I39" s="24"/>
      <c r="J39" s="26"/>
      <c r="K39" s="28"/>
      <c r="L39" s="28"/>
      <c r="M39" s="28"/>
      <c r="N39" s="5"/>
      <c r="O39" s="2">
        <f t="shared" si="0"/>
        <v>2</v>
      </c>
      <c r="P39" s="2" t="e">
        <f t="shared" si="1"/>
        <v>#N/A</v>
      </c>
      <c r="Q39" s="5"/>
    </row>
    <row r="40" spans="1:17" s="19" customFormat="1" ht="12.75" customHeight="1">
      <c r="A40" s="49"/>
      <c r="B40" s="50"/>
      <c r="C40" s="51"/>
      <c r="D40" s="35"/>
      <c r="E40" s="5"/>
      <c r="F40" s="81" t="s">
        <v>49</v>
      </c>
      <c r="G40" s="84"/>
      <c r="H40" s="84"/>
      <c r="I40" s="84"/>
      <c r="J40" s="84"/>
      <c r="K40" s="25"/>
      <c r="L40" s="25"/>
      <c r="M40" s="25"/>
      <c r="N40" s="5"/>
      <c r="O40" s="2">
        <f t="shared" si="0"/>
        <v>1</v>
      </c>
      <c r="P40" s="2" t="e">
        <f t="shared" si="1"/>
        <v>#N/A</v>
      </c>
      <c r="Q40" s="5"/>
    </row>
    <row r="41" spans="1:17" s="19" customFormat="1" ht="12.75" customHeight="1">
      <c r="A41" s="49"/>
      <c r="B41" s="50"/>
      <c r="C41" s="51"/>
      <c r="D41" s="35"/>
      <c r="E41" s="5"/>
      <c r="F41" s="36"/>
      <c r="G41" s="37"/>
      <c r="H41" s="84"/>
      <c r="I41" s="84"/>
      <c r="J41" s="84"/>
      <c r="K41" s="84"/>
      <c r="L41" s="84"/>
      <c r="M41" s="84"/>
      <c r="N41" s="5"/>
      <c r="O41" s="5"/>
      <c r="P41" s="5"/>
      <c r="Q41" s="5"/>
    </row>
    <row r="42" spans="1:17" s="19" customFormat="1" ht="12.75" hidden="1" customHeight="1">
      <c r="A42" s="49"/>
      <c r="B42" s="52"/>
      <c r="C42" s="51"/>
      <c r="D42" s="35"/>
      <c r="E42" s="5"/>
      <c r="F42" s="36"/>
      <c r="G42" s="37"/>
      <c r="H42" s="84"/>
      <c r="I42" s="84"/>
      <c r="J42" s="84"/>
      <c r="K42" s="84"/>
      <c r="L42" s="84"/>
      <c r="M42" s="84"/>
      <c r="N42" s="5"/>
      <c r="O42" s="5"/>
      <c r="P42" s="5"/>
      <c r="Q42" s="5"/>
    </row>
    <row r="43" spans="1:17" s="19" customFormat="1" ht="12.75" hidden="1" customHeight="1">
      <c r="A43" s="49"/>
      <c r="B43" s="50"/>
      <c r="C43" s="51"/>
      <c r="D43" s="35"/>
      <c r="E43" s="5"/>
      <c r="F43" s="36"/>
      <c r="G43" s="37"/>
      <c r="H43" s="84"/>
      <c r="I43" s="84"/>
      <c r="J43" s="84"/>
      <c r="K43" s="84"/>
      <c r="L43" s="84"/>
      <c r="M43" s="84"/>
      <c r="N43" s="5"/>
      <c r="O43" s="5"/>
      <c r="P43" s="5"/>
      <c r="Q43" s="5"/>
    </row>
    <row r="44" spans="1:17" s="19" customFormat="1" ht="12.75" hidden="1" customHeight="1">
      <c r="A44" s="49"/>
      <c r="B44" s="52"/>
      <c r="C44" s="51"/>
      <c r="D44" s="35"/>
      <c r="E44" s="5"/>
      <c r="F44" s="36"/>
      <c r="G44" s="37"/>
      <c r="H44" s="84"/>
      <c r="I44" s="84"/>
      <c r="J44" s="84"/>
      <c r="K44" s="84"/>
      <c r="L44" s="84"/>
      <c r="M44" s="84"/>
      <c r="N44" s="5"/>
      <c r="O44" s="5"/>
      <c r="P44" s="5"/>
      <c r="Q44" s="5"/>
    </row>
    <row r="45" spans="1:17" s="19" customFormat="1" ht="12.75" hidden="1" customHeight="1">
      <c r="A45" s="49"/>
      <c r="B45" s="50"/>
      <c r="C45" s="51"/>
      <c r="D45" s="35"/>
      <c r="E45" s="5"/>
      <c r="F45" s="36"/>
      <c r="G45" s="37"/>
      <c r="H45" s="84"/>
      <c r="I45" s="84"/>
      <c r="J45" s="84"/>
      <c r="K45" s="84"/>
      <c r="L45" s="84"/>
      <c r="M45" s="84"/>
      <c r="N45" s="5"/>
      <c r="O45" s="5"/>
      <c r="P45" s="5"/>
      <c r="Q45" s="5"/>
    </row>
    <row r="46" spans="1:17" s="19" customFormat="1" ht="12.75" hidden="1" customHeight="1">
      <c r="A46" s="49"/>
      <c r="B46" s="52"/>
      <c r="C46" s="51"/>
      <c r="D46" s="35"/>
      <c r="E46" s="5"/>
      <c r="F46" s="36"/>
      <c r="G46" s="37"/>
      <c r="H46" s="84"/>
      <c r="I46" s="84"/>
      <c r="J46" s="84"/>
      <c r="K46" s="84"/>
      <c r="L46" s="84"/>
      <c r="M46" s="84"/>
      <c r="N46" s="5"/>
      <c r="O46" s="5"/>
      <c r="P46" s="5"/>
      <c r="Q46" s="5"/>
    </row>
    <row r="47" spans="1:17" s="19" customFormat="1" ht="12.75" hidden="1" customHeight="1">
      <c r="A47" s="49"/>
      <c r="B47" s="50"/>
      <c r="C47" s="51"/>
      <c r="D47" s="35"/>
      <c r="E47" s="5"/>
      <c r="F47" s="36"/>
      <c r="G47" s="37"/>
      <c r="H47" s="84"/>
      <c r="I47" s="84"/>
      <c r="J47" s="84"/>
      <c r="K47" s="84"/>
      <c r="L47" s="84"/>
      <c r="M47" s="84"/>
      <c r="N47" s="5"/>
      <c r="O47" s="5"/>
      <c r="P47" s="5"/>
      <c r="Q47" s="5"/>
    </row>
    <row r="48" spans="1:17" s="19" customFormat="1" ht="12.75" hidden="1" customHeight="1">
      <c r="A48" s="49"/>
      <c r="B48" s="52"/>
      <c r="C48" s="51"/>
      <c r="D48" s="35"/>
      <c r="E48" s="5"/>
      <c r="F48" s="36"/>
      <c r="G48" s="37"/>
      <c r="H48" s="84"/>
      <c r="I48" s="84"/>
      <c r="J48" s="84"/>
      <c r="K48" s="84"/>
      <c r="L48" s="84"/>
      <c r="M48" s="84"/>
      <c r="N48" s="5"/>
      <c r="O48" s="5"/>
      <c r="P48" s="5"/>
      <c r="Q48" s="5"/>
    </row>
    <row r="49" spans="1:17" s="19" customFormat="1" ht="12.75" hidden="1" customHeight="1">
      <c r="A49" s="49"/>
      <c r="B49" s="50"/>
      <c r="C49" s="51"/>
      <c r="D49" s="35"/>
      <c r="E49" s="5"/>
      <c r="F49" s="36"/>
      <c r="G49" s="37"/>
      <c r="H49" s="84"/>
      <c r="I49" s="84"/>
      <c r="J49" s="84"/>
      <c r="K49" s="84"/>
      <c r="L49" s="84"/>
      <c r="M49" s="84"/>
      <c r="N49" s="5"/>
      <c r="O49" s="5"/>
      <c r="P49" s="5"/>
      <c r="Q49" s="5"/>
    </row>
    <row r="50" spans="1:17" s="19" customFormat="1" ht="12.75" hidden="1" customHeight="1">
      <c r="A50" s="49"/>
      <c r="B50" s="52"/>
      <c r="C50" s="51"/>
      <c r="D50" s="35"/>
      <c r="E50" s="5"/>
      <c r="F50" s="36"/>
      <c r="G50" s="37"/>
      <c r="H50" s="84"/>
      <c r="I50" s="84"/>
      <c r="J50" s="84"/>
      <c r="K50" s="84"/>
      <c r="L50" s="84"/>
      <c r="M50" s="84"/>
      <c r="N50" s="5"/>
      <c r="O50" s="5"/>
      <c r="P50" s="5"/>
      <c r="Q50" s="5"/>
    </row>
    <row r="51" spans="1:17" s="19" customFormat="1" ht="12.75" hidden="1" customHeight="1">
      <c r="A51" s="49"/>
      <c r="B51" s="50"/>
      <c r="C51" s="51"/>
      <c r="D51" s="35"/>
      <c r="E51" s="5"/>
      <c r="F51" s="36"/>
      <c r="G51" s="37"/>
      <c r="H51" s="84"/>
      <c r="I51" s="84"/>
      <c r="J51" s="84"/>
      <c r="K51" s="84"/>
      <c r="L51" s="84"/>
      <c r="M51" s="84"/>
      <c r="N51" s="5"/>
      <c r="O51" s="5"/>
      <c r="P51" s="5"/>
      <c r="Q51" s="5"/>
    </row>
    <row r="52" spans="1:17" s="19" customFormat="1" ht="12.75" hidden="1" customHeight="1">
      <c r="A52" s="49"/>
      <c r="B52" s="52"/>
      <c r="C52" s="51"/>
      <c r="D52" s="35"/>
      <c r="E52" s="5"/>
      <c r="F52" s="36"/>
      <c r="G52" s="37"/>
      <c r="H52" s="84"/>
      <c r="I52" s="84"/>
      <c r="J52" s="84"/>
      <c r="K52" s="84"/>
      <c r="L52" s="84"/>
      <c r="M52" s="84"/>
      <c r="N52" s="5"/>
      <c r="O52" s="5"/>
      <c r="P52" s="5"/>
      <c r="Q52" s="5"/>
    </row>
    <row r="53" spans="1:17" s="19" customFormat="1" ht="12.75" hidden="1" customHeight="1">
      <c r="A53" s="49"/>
      <c r="B53" s="50"/>
      <c r="C53" s="51"/>
      <c r="D53" s="35"/>
      <c r="E53" s="5"/>
      <c r="F53" s="36"/>
      <c r="G53" s="37"/>
      <c r="H53" s="84"/>
      <c r="I53" s="84"/>
      <c r="J53" s="84"/>
      <c r="K53" s="84"/>
      <c r="L53" s="84"/>
      <c r="M53" s="84"/>
      <c r="N53" s="5"/>
      <c r="O53" s="5"/>
      <c r="P53" s="5"/>
      <c r="Q53" s="5"/>
    </row>
    <row r="54" spans="1:17" s="19" customFormat="1" ht="12.75" hidden="1" customHeight="1">
      <c r="A54" s="49"/>
      <c r="B54" s="52"/>
      <c r="C54" s="51"/>
      <c r="D54" s="35"/>
      <c r="E54" s="5"/>
      <c r="F54" s="36"/>
      <c r="G54" s="37"/>
      <c r="H54" s="84"/>
      <c r="I54" s="84"/>
      <c r="J54" s="84"/>
      <c r="K54" s="84"/>
      <c r="L54" s="84"/>
      <c r="M54" s="84"/>
      <c r="N54" s="5"/>
      <c r="O54" s="5"/>
      <c r="P54" s="5"/>
      <c r="Q54" s="5"/>
    </row>
    <row r="55" spans="1:17" s="19" customFormat="1" ht="12.75" hidden="1" customHeight="1">
      <c r="A55" s="49"/>
      <c r="B55" s="50"/>
      <c r="C55" s="51"/>
      <c r="D55" s="35"/>
      <c r="E55" s="5"/>
      <c r="F55" s="36"/>
      <c r="G55" s="37"/>
      <c r="H55" s="84"/>
      <c r="I55" s="84"/>
      <c r="J55" s="84"/>
      <c r="K55" s="84"/>
      <c r="L55" s="84"/>
      <c r="M55" s="84"/>
      <c r="N55" s="5"/>
      <c r="O55" s="5"/>
      <c r="P55" s="5"/>
      <c r="Q55" s="5"/>
    </row>
    <row r="56" spans="1:17" s="19" customFormat="1" ht="12.75" hidden="1" customHeight="1">
      <c r="A56" s="49"/>
      <c r="B56" s="52"/>
      <c r="C56" s="51"/>
      <c r="D56" s="35"/>
      <c r="E56" s="5"/>
      <c r="F56" s="36"/>
      <c r="G56" s="37"/>
      <c r="H56" s="84"/>
      <c r="I56" s="84"/>
      <c r="J56" s="84"/>
      <c r="K56" s="84"/>
      <c r="L56" s="84"/>
      <c r="M56" s="84"/>
      <c r="N56" s="5"/>
      <c r="O56" s="5"/>
      <c r="P56" s="5"/>
      <c r="Q56" s="5"/>
    </row>
    <row r="57" spans="1:17" s="19" customFormat="1" ht="12.75" hidden="1" customHeight="1">
      <c r="A57" s="49"/>
      <c r="B57" s="50"/>
      <c r="C57" s="51"/>
      <c r="D57" s="35"/>
      <c r="E57" s="5"/>
      <c r="F57" s="36"/>
      <c r="G57" s="37"/>
      <c r="H57" s="84"/>
      <c r="I57" s="84"/>
      <c r="J57" s="84"/>
      <c r="K57" s="84"/>
      <c r="L57" s="84"/>
      <c r="M57" s="84"/>
      <c r="N57" s="5"/>
      <c r="O57" s="5"/>
      <c r="P57" s="5"/>
      <c r="Q57" s="5"/>
    </row>
    <row r="58" spans="1:17" s="19" customFormat="1" ht="12.75" hidden="1" customHeight="1">
      <c r="A58" s="49"/>
      <c r="B58" s="52"/>
      <c r="C58" s="51"/>
      <c r="D58" s="35"/>
      <c r="E58" s="5"/>
      <c r="F58" s="36"/>
      <c r="G58" s="37"/>
      <c r="H58" s="84"/>
      <c r="I58" s="84"/>
      <c r="J58" s="84"/>
      <c r="K58" s="84"/>
      <c r="L58" s="84"/>
      <c r="M58" s="84"/>
      <c r="N58" s="5"/>
      <c r="O58" s="5"/>
      <c r="P58" s="5"/>
      <c r="Q58" s="5"/>
    </row>
    <row r="59" spans="1:17" s="19" customFormat="1" ht="12.75" hidden="1" customHeight="1">
      <c r="A59" s="49"/>
      <c r="B59" s="50"/>
      <c r="C59" s="51"/>
      <c r="D59" s="35"/>
      <c r="E59" s="5"/>
      <c r="F59" s="36"/>
      <c r="G59" s="37"/>
      <c r="H59" s="84"/>
      <c r="I59" s="84"/>
      <c r="J59" s="84"/>
      <c r="K59" s="84"/>
      <c r="L59" s="84"/>
      <c r="M59" s="84"/>
      <c r="N59" s="5"/>
      <c r="O59" s="5"/>
      <c r="P59" s="5"/>
      <c r="Q59" s="5"/>
    </row>
    <row r="60" spans="1:17" s="19" customFormat="1" ht="12.75" hidden="1" customHeight="1">
      <c r="A60" s="49"/>
      <c r="B60" s="52"/>
      <c r="C60" s="51"/>
      <c r="D60" s="35"/>
      <c r="E60" s="5"/>
      <c r="F60" s="36"/>
      <c r="G60" s="37"/>
      <c r="H60" s="84"/>
      <c r="I60" s="84"/>
      <c r="J60" s="84"/>
      <c r="K60" s="84"/>
      <c r="L60" s="84"/>
      <c r="M60" s="84"/>
      <c r="N60" s="5"/>
      <c r="O60" s="5"/>
      <c r="P60" s="5"/>
      <c r="Q60" s="5"/>
    </row>
    <row r="61" spans="1:17" s="19" customFormat="1" ht="12.75" hidden="1" customHeight="1">
      <c r="A61" s="49"/>
      <c r="B61" s="50"/>
      <c r="C61" s="51"/>
      <c r="D61" s="35"/>
      <c r="E61" s="5"/>
      <c r="F61" s="36"/>
      <c r="G61" s="37"/>
      <c r="H61" s="84"/>
      <c r="I61" s="84"/>
      <c r="J61" s="84"/>
      <c r="K61" s="84"/>
      <c r="L61" s="84"/>
      <c r="M61" s="84"/>
      <c r="N61" s="5"/>
      <c r="O61" s="5"/>
      <c r="P61" s="5"/>
      <c r="Q61" s="5"/>
    </row>
    <row r="62" spans="1:17" s="19" customFormat="1" ht="12.75" hidden="1" customHeight="1">
      <c r="A62" s="49"/>
      <c r="B62" s="52"/>
      <c r="C62" s="51"/>
      <c r="D62" s="35"/>
      <c r="E62" s="5"/>
      <c r="F62" s="36"/>
      <c r="G62" s="37"/>
      <c r="H62" s="84"/>
      <c r="I62" s="84"/>
      <c r="J62" s="84"/>
      <c r="K62" s="84"/>
      <c r="L62" s="84"/>
      <c r="M62" s="84"/>
      <c r="N62" s="5"/>
      <c r="O62" s="5"/>
      <c r="P62" s="5"/>
      <c r="Q62" s="5"/>
    </row>
    <row r="63" spans="1:17" s="19" customFormat="1" ht="12.75" hidden="1" customHeight="1">
      <c r="A63" s="49"/>
      <c r="B63" s="50"/>
      <c r="C63" s="51"/>
      <c r="D63" s="35"/>
      <c r="E63" s="5"/>
      <c r="F63" s="36"/>
      <c r="G63" s="37"/>
      <c r="H63" s="84"/>
      <c r="I63" s="84"/>
      <c r="J63" s="84"/>
      <c r="K63" s="84"/>
      <c r="L63" s="84"/>
      <c r="M63" s="84"/>
      <c r="N63" s="5"/>
      <c r="O63" s="5"/>
      <c r="P63" s="5"/>
      <c r="Q63" s="5"/>
    </row>
    <row r="64" spans="1:17" s="19" customFormat="1" ht="12.75" hidden="1" customHeight="1">
      <c r="A64" s="49"/>
      <c r="B64" s="52"/>
      <c r="C64" s="51"/>
      <c r="D64" s="35"/>
      <c r="E64" s="5"/>
      <c r="F64" s="36"/>
      <c r="G64" s="37"/>
      <c r="H64" s="84"/>
      <c r="I64" s="84"/>
      <c r="J64" s="84"/>
      <c r="K64" s="84"/>
      <c r="L64" s="84"/>
      <c r="M64" s="84"/>
      <c r="N64" s="5"/>
      <c r="O64" s="5"/>
      <c r="P64" s="5"/>
      <c r="Q64" s="5"/>
    </row>
    <row r="65" spans="1:17" s="19" customFormat="1" ht="12.75" hidden="1" customHeight="1">
      <c r="A65" s="49"/>
      <c r="B65" s="50"/>
      <c r="C65" s="51"/>
      <c r="D65" s="35"/>
      <c r="E65" s="5"/>
      <c r="F65" s="36"/>
      <c r="G65" s="37"/>
      <c r="H65" s="84"/>
      <c r="I65" s="84"/>
      <c r="J65" s="84"/>
      <c r="K65" s="84"/>
      <c r="L65" s="84"/>
      <c r="M65" s="84"/>
      <c r="N65" s="5"/>
      <c r="O65" s="5"/>
      <c r="P65" s="5"/>
      <c r="Q65" s="5"/>
    </row>
    <row r="66" spans="1:17" s="19" customFormat="1" ht="12.75" hidden="1" customHeight="1">
      <c r="A66" s="49"/>
      <c r="B66" s="52"/>
      <c r="C66" s="51"/>
      <c r="D66" s="35"/>
      <c r="E66" s="5"/>
      <c r="F66" s="36"/>
      <c r="G66" s="37"/>
      <c r="H66" s="84"/>
      <c r="I66" s="84"/>
      <c r="J66" s="84"/>
      <c r="K66" s="84"/>
      <c r="L66" s="84"/>
      <c r="M66" s="84"/>
      <c r="N66" s="5"/>
      <c r="O66" s="5"/>
      <c r="P66" s="5"/>
      <c r="Q66" s="5"/>
    </row>
    <row r="67" spans="1:17" s="19" customFormat="1" ht="12.75" hidden="1" customHeight="1">
      <c r="A67" s="49"/>
      <c r="B67" s="50"/>
      <c r="C67" s="51"/>
      <c r="D67" s="35"/>
      <c r="E67" s="5"/>
      <c r="F67" s="36"/>
      <c r="G67" s="37"/>
      <c r="H67" s="84"/>
      <c r="I67" s="84"/>
      <c r="J67" s="84"/>
      <c r="K67" s="84"/>
      <c r="L67" s="84"/>
      <c r="M67" s="84"/>
      <c r="N67" s="5"/>
      <c r="O67" s="5"/>
      <c r="P67" s="5"/>
      <c r="Q67" s="5"/>
    </row>
    <row r="68" spans="1:17" s="19" customFormat="1" ht="12.75" hidden="1" customHeight="1">
      <c r="A68" s="49"/>
      <c r="B68" s="52"/>
      <c r="C68" s="51"/>
      <c r="D68" s="35"/>
      <c r="E68" s="5"/>
      <c r="F68" s="36"/>
      <c r="G68" s="37"/>
      <c r="H68" s="84"/>
      <c r="I68" s="84"/>
      <c r="J68" s="84"/>
      <c r="K68" s="84"/>
      <c r="L68" s="84"/>
      <c r="M68" s="84"/>
      <c r="N68" s="5"/>
      <c r="O68" s="5"/>
      <c r="P68" s="5"/>
      <c r="Q68" s="5"/>
    </row>
    <row r="69" spans="1:17" s="19" customFormat="1" ht="12.75" hidden="1" customHeight="1">
      <c r="A69" s="49"/>
      <c r="B69" s="50"/>
      <c r="C69" s="51"/>
      <c r="D69" s="35"/>
      <c r="E69" s="5"/>
      <c r="F69" s="36"/>
      <c r="G69" s="37"/>
      <c r="H69" s="84"/>
      <c r="I69" s="84"/>
      <c r="J69" s="84"/>
      <c r="K69" s="84"/>
      <c r="L69" s="84"/>
      <c r="M69" s="84"/>
      <c r="N69" s="5"/>
      <c r="O69" s="5"/>
      <c r="P69" s="5"/>
      <c r="Q69" s="5"/>
    </row>
    <row r="70" spans="1:17" s="19" customFormat="1" ht="12.75" hidden="1" customHeight="1">
      <c r="A70" s="49"/>
      <c r="B70" s="52"/>
      <c r="C70" s="51"/>
      <c r="D70" s="35"/>
      <c r="E70" s="5"/>
      <c r="F70" s="36"/>
      <c r="G70" s="37"/>
      <c r="H70" s="84"/>
      <c r="I70" s="84"/>
      <c r="J70" s="84"/>
      <c r="K70" s="84"/>
      <c r="L70" s="84"/>
      <c r="M70" s="84"/>
      <c r="N70" s="5"/>
      <c r="O70" s="5"/>
      <c r="P70" s="5"/>
      <c r="Q70" s="5"/>
    </row>
    <row r="71" spans="1:17" ht="12.75" customHeight="1">
      <c r="H71" s="2"/>
      <c r="I71" s="2"/>
      <c r="J71" s="2"/>
      <c r="L71" s="5"/>
      <c r="N71" s="5">
        <v>0</v>
      </c>
      <c r="Q71" s="5"/>
    </row>
    <row r="72" spans="1:17" ht="12.75" customHeight="1" thickBot="1">
      <c r="B72" s="63">
        <f>A9</f>
        <v>0</v>
      </c>
      <c r="H72" s="2"/>
      <c r="I72" s="2"/>
      <c r="J72" s="2"/>
      <c r="L72" s="5"/>
      <c r="N72" s="5">
        <v>0</v>
      </c>
      <c r="Q72" s="5"/>
    </row>
    <row r="73" spans="1:17" ht="12" customHeight="1">
      <c r="A73" s="135" t="str">
        <f>F9</f>
        <v>Заборський Євген</v>
      </c>
      <c r="B73" s="136"/>
      <c r="C73" s="137"/>
      <c r="D73" s="41"/>
      <c r="E73" s="64"/>
      <c r="F73" s="64"/>
      <c r="G73" s="65"/>
      <c r="H73" s="65"/>
      <c r="I73" s="65"/>
      <c r="J73" s="66"/>
      <c r="K73" s="65"/>
      <c r="L73" s="67"/>
      <c r="M73" s="67"/>
      <c r="N73" s="5">
        <v>0</v>
      </c>
      <c r="Q73" s="5"/>
    </row>
    <row r="74" spans="1:17" ht="12" customHeight="1" thickBot="1">
      <c r="A74" s="138"/>
      <c r="B74" s="139"/>
      <c r="C74" s="140"/>
      <c r="D74" s="121">
        <v>1</v>
      </c>
      <c r="E74" s="38"/>
      <c r="F74" s="38"/>
      <c r="G74" s="27"/>
      <c r="H74" s="40"/>
      <c r="I74" s="40"/>
      <c r="J74" s="27"/>
      <c r="K74" s="40"/>
      <c r="L74" s="41"/>
      <c r="M74" s="42"/>
      <c r="N74" s="5">
        <v>0</v>
      </c>
      <c r="Q74" s="5"/>
    </row>
    <row r="75" spans="1:17" ht="12" customHeight="1" thickBot="1">
      <c r="A75" s="141" t="str">
        <f>F10</f>
        <v>Гріневич Владислав</v>
      </c>
      <c r="B75" s="142"/>
      <c r="C75" s="143"/>
      <c r="D75" s="122"/>
      <c r="E75" s="38"/>
      <c r="F75" s="63">
        <f>A41</f>
        <v>0</v>
      </c>
      <c r="G75" s="27"/>
      <c r="H75" s="40"/>
      <c r="I75" s="40"/>
      <c r="J75" s="27"/>
      <c r="K75" s="66"/>
      <c r="L75" s="53"/>
      <c r="M75" s="53"/>
      <c r="N75" s="53"/>
      <c r="Q75" s="5"/>
    </row>
    <row r="76" spans="1:17" ht="12" customHeight="1" thickBot="1">
      <c r="A76" s="144"/>
      <c r="B76" s="145"/>
      <c r="C76" s="146"/>
      <c r="D76" s="59"/>
      <c r="E76" s="54"/>
      <c r="F76" s="147" t="str">
        <f>IF(D74=1,A73,IF(D75=1,A75,""))</f>
        <v>Заборський Євген</v>
      </c>
      <c r="G76" s="43"/>
      <c r="H76" s="40"/>
      <c r="I76" s="40"/>
      <c r="J76" s="27"/>
      <c r="K76" s="53"/>
      <c r="L76" s="53"/>
      <c r="M76" s="53"/>
      <c r="N76" s="53"/>
      <c r="Q76" s="5"/>
    </row>
    <row r="77" spans="1:17" ht="12" customHeight="1" thickBot="1">
      <c r="A77" s="39"/>
      <c r="B77" s="39"/>
      <c r="C77" s="54"/>
      <c r="D77" s="39"/>
      <c r="E77" s="70"/>
      <c r="F77" s="148"/>
      <c r="G77" s="121"/>
      <c r="H77" s="40"/>
      <c r="I77" s="40"/>
      <c r="J77" s="27"/>
      <c r="K77" s="53"/>
      <c r="L77" s="53"/>
      <c r="M77" s="53"/>
      <c r="N77" s="53"/>
      <c r="Q77" s="5"/>
    </row>
    <row r="78" spans="1:17" ht="12" customHeight="1" thickBot="1">
      <c r="A78" s="39"/>
      <c r="B78" s="63">
        <f>A11</f>
        <v>0</v>
      </c>
      <c r="C78" s="54"/>
      <c r="D78" s="55"/>
      <c r="E78" s="71"/>
      <c r="F78" s="149" t="str">
        <f>IF(D80=1,A79,IF(D81=1,A81,""))</f>
        <v>Нечваль Євген</v>
      </c>
      <c r="G78" s="123">
        <v>1</v>
      </c>
      <c r="H78" s="72"/>
      <c r="I78" s="40"/>
      <c r="J78" s="27"/>
      <c r="K78" s="53"/>
      <c r="L78" s="53"/>
      <c r="M78" s="53"/>
      <c r="N78" s="53"/>
      <c r="Q78" s="5"/>
    </row>
    <row r="79" spans="1:17" ht="12" customHeight="1" thickBot="1">
      <c r="A79" s="151" t="str">
        <f>F11</f>
        <v>Нечваль Євген</v>
      </c>
      <c r="B79" s="152"/>
      <c r="C79" s="153"/>
      <c r="D79" s="61"/>
      <c r="E79" s="56"/>
      <c r="F79" s="150"/>
      <c r="G79" s="43"/>
      <c r="H79" s="60"/>
      <c r="I79" s="40"/>
      <c r="J79" s="27"/>
      <c r="K79" s="53"/>
      <c r="L79" s="53"/>
      <c r="M79" s="53"/>
      <c r="N79" s="53"/>
      <c r="Q79" s="5"/>
    </row>
    <row r="80" spans="1:17" ht="12" customHeight="1" thickBot="1">
      <c r="A80" s="154"/>
      <c r="B80" s="155"/>
      <c r="C80" s="156"/>
      <c r="D80" s="124">
        <v>1</v>
      </c>
      <c r="E80" s="38"/>
      <c r="F80" s="38"/>
      <c r="G80" s="27"/>
      <c r="H80" s="60"/>
      <c r="I80" s="40"/>
      <c r="J80" s="27"/>
      <c r="K80" s="40"/>
      <c r="L80" s="41"/>
      <c r="M80" s="42"/>
      <c r="N80" s="5">
        <v>0</v>
      </c>
      <c r="Q80" s="5"/>
    </row>
    <row r="81" spans="1:17" ht="12" customHeight="1" thickBot="1">
      <c r="A81" s="141" t="str">
        <f>F12</f>
        <v>Малков Ігор</v>
      </c>
      <c r="B81" s="142"/>
      <c r="C81" s="143"/>
      <c r="D81" s="121"/>
      <c r="E81" s="38"/>
      <c r="F81" s="38"/>
      <c r="G81" s="27"/>
      <c r="H81" s="69">
        <f>A57</f>
        <v>0</v>
      </c>
      <c r="I81" s="57"/>
      <c r="J81" s="27"/>
      <c r="K81" s="40"/>
      <c r="L81" s="41"/>
      <c r="M81" s="42"/>
      <c r="N81" s="5">
        <v>0</v>
      </c>
      <c r="Q81" s="5"/>
    </row>
    <row r="82" spans="1:17" ht="12" customHeight="1" thickBot="1">
      <c r="A82" s="144"/>
      <c r="B82" s="145"/>
      <c r="C82" s="146"/>
      <c r="D82" s="27"/>
      <c r="E82" s="38"/>
      <c r="F82" s="38"/>
      <c r="G82" s="39"/>
      <c r="H82" s="131" t="str">
        <f>IF(G77=1,F76,IF(G78=1,F78,""))</f>
        <v>Нечваль Євген</v>
      </c>
      <c r="I82" s="132"/>
      <c r="J82" s="27"/>
      <c r="K82" s="40"/>
      <c r="L82" s="41"/>
      <c r="M82" s="42"/>
      <c r="N82" s="5">
        <v>0</v>
      </c>
      <c r="Q82" s="5"/>
    </row>
    <row r="83" spans="1:17" ht="12" customHeight="1" thickBot="1">
      <c r="A83" s="39"/>
      <c r="B83" s="39"/>
      <c r="C83" s="54"/>
      <c r="D83" s="27"/>
      <c r="E83" s="38"/>
      <c r="F83" s="38"/>
      <c r="G83" s="39"/>
      <c r="H83" s="133"/>
      <c r="I83" s="134"/>
      <c r="J83" s="121"/>
      <c r="K83" s="40"/>
      <c r="L83" s="41"/>
      <c r="M83" s="42"/>
      <c r="N83" s="5">
        <v>0</v>
      </c>
      <c r="Q83" s="5"/>
    </row>
    <row r="84" spans="1:17" ht="12" customHeight="1" thickBot="1">
      <c r="A84" s="39"/>
      <c r="B84" s="63">
        <f>A13</f>
        <v>0</v>
      </c>
      <c r="C84" s="54"/>
      <c r="D84" s="43"/>
      <c r="E84" s="38"/>
      <c r="F84" s="38"/>
      <c r="G84" s="55"/>
      <c r="H84" s="157" t="str">
        <f>IF(G89=1,F88,IF(G90=1,F90,""))</f>
        <v>Нікішенко Матвій</v>
      </c>
      <c r="I84" s="158"/>
      <c r="J84" s="122">
        <v>1</v>
      </c>
      <c r="K84" s="40"/>
      <c r="L84" s="41"/>
      <c r="M84" s="42"/>
      <c r="N84" s="5">
        <v>0</v>
      </c>
      <c r="Q84" s="5"/>
    </row>
    <row r="85" spans="1:17" ht="12" customHeight="1" thickBot="1">
      <c r="A85" s="151" t="str">
        <f>F13</f>
        <v>Суховерхо Денис</v>
      </c>
      <c r="B85" s="152"/>
      <c r="C85" s="153"/>
      <c r="D85" s="58"/>
      <c r="E85" s="38"/>
      <c r="F85" s="38"/>
      <c r="G85" s="27"/>
      <c r="H85" s="159"/>
      <c r="I85" s="160"/>
      <c r="J85" s="61"/>
      <c r="K85" s="40"/>
      <c r="L85" s="41"/>
      <c r="M85" s="42"/>
      <c r="N85" s="5">
        <v>0</v>
      </c>
      <c r="Q85" s="5"/>
    </row>
    <row r="86" spans="1:17" ht="12" customHeight="1" thickBot="1">
      <c r="A86" s="154"/>
      <c r="B86" s="155"/>
      <c r="C86" s="156"/>
      <c r="D86" s="121">
        <v>1</v>
      </c>
      <c r="E86" s="46"/>
      <c r="F86" s="46"/>
      <c r="G86" s="43"/>
      <c r="H86" s="60"/>
      <c r="I86" s="40"/>
      <c r="J86" s="61"/>
      <c r="K86" s="40"/>
      <c r="L86" s="41"/>
      <c r="M86" s="42"/>
      <c r="N86" s="5">
        <v>0</v>
      </c>
      <c r="Q86" s="5"/>
    </row>
    <row r="87" spans="1:17" ht="12" customHeight="1" thickBot="1">
      <c r="A87" s="141" t="str">
        <f>F14</f>
        <v>Грохольський Дмитро</v>
      </c>
      <c r="B87" s="142"/>
      <c r="C87" s="143"/>
      <c r="D87" s="122"/>
      <c r="E87" s="46"/>
      <c r="F87" s="63">
        <f>A43</f>
        <v>0</v>
      </c>
      <c r="G87" s="43"/>
      <c r="H87" s="60"/>
      <c r="I87" s="40"/>
      <c r="J87" s="61"/>
      <c r="K87" s="40"/>
      <c r="L87" s="41"/>
      <c r="M87" s="42"/>
      <c r="N87" s="5">
        <v>0</v>
      </c>
      <c r="Q87" s="5"/>
    </row>
    <row r="88" spans="1:17" ht="12" customHeight="1" thickBot="1">
      <c r="A88" s="144"/>
      <c r="B88" s="145"/>
      <c r="C88" s="146"/>
      <c r="D88" s="59"/>
      <c r="E88" s="54"/>
      <c r="F88" s="147" t="str">
        <f>IF(D86=1,A85,IF(D87=1,A87,""))</f>
        <v>Суховерхо Денис</v>
      </c>
      <c r="G88" s="43"/>
      <c r="H88" s="60"/>
      <c r="I88" s="40"/>
      <c r="J88" s="61"/>
      <c r="K88" s="40"/>
      <c r="L88" s="41"/>
      <c r="M88" s="42"/>
      <c r="N88" s="5">
        <v>0</v>
      </c>
      <c r="Q88" s="5"/>
    </row>
    <row r="89" spans="1:17" ht="12" customHeight="1" thickBot="1">
      <c r="A89" s="39"/>
      <c r="B89" s="39"/>
      <c r="C89" s="54"/>
      <c r="D89" s="39"/>
      <c r="E89" s="70"/>
      <c r="F89" s="148"/>
      <c r="G89" s="125"/>
      <c r="H89" s="45"/>
      <c r="I89" s="40"/>
      <c r="J89" s="61"/>
      <c r="K89" s="40"/>
      <c r="L89" s="41"/>
      <c r="M89" s="42"/>
      <c r="N89" s="5">
        <v>0</v>
      </c>
      <c r="Q89" s="5"/>
    </row>
    <row r="90" spans="1:17" ht="12" customHeight="1" thickBot="1">
      <c r="A90" s="39"/>
      <c r="B90" s="63">
        <f>A15</f>
        <v>0</v>
      </c>
      <c r="C90" s="54"/>
      <c r="D90" s="55"/>
      <c r="E90" s="74"/>
      <c r="F90" s="149" t="str">
        <f>IF(D92=1,A91,IF(D93=1,A93,""))</f>
        <v>Нікішенко Матвій</v>
      </c>
      <c r="G90" s="121">
        <v>1</v>
      </c>
      <c r="H90" s="40"/>
      <c r="I90" s="40"/>
      <c r="J90" s="61"/>
      <c r="K90" s="46"/>
      <c r="L90" s="41"/>
      <c r="M90" s="42"/>
      <c r="N90" s="5">
        <v>0</v>
      </c>
      <c r="Q90" s="5"/>
    </row>
    <row r="91" spans="1:17" ht="12" customHeight="1" thickBot="1">
      <c r="A91" s="151" t="str">
        <f>F15</f>
        <v>Нікішенко Матвій</v>
      </c>
      <c r="B91" s="152"/>
      <c r="C91" s="153"/>
      <c r="D91" s="61"/>
      <c r="E91" s="62"/>
      <c r="F91" s="150"/>
      <c r="G91" s="27"/>
      <c r="H91" s="40"/>
      <c r="I91" s="40"/>
      <c r="J91" s="61"/>
      <c r="K91" s="46"/>
      <c r="L91" s="41"/>
      <c r="M91" s="42"/>
      <c r="N91" s="5">
        <v>0</v>
      </c>
      <c r="Q91" s="5"/>
    </row>
    <row r="92" spans="1:17" ht="12" customHeight="1" thickBot="1">
      <c r="A92" s="154"/>
      <c r="B92" s="155"/>
      <c r="C92" s="156"/>
      <c r="D92" s="124">
        <v>1</v>
      </c>
      <c r="E92" s="38"/>
      <c r="F92" s="38"/>
      <c r="G92" s="27"/>
      <c r="H92" s="40"/>
      <c r="I92" s="40"/>
      <c r="J92" s="61"/>
      <c r="K92" s="40"/>
      <c r="L92" s="41"/>
      <c r="M92" s="42"/>
      <c r="N92" s="5">
        <v>0</v>
      </c>
      <c r="Q92" s="5"/>
    </row>
    <row r="93" spans="1:17" ht="12" customHeight="1" thickBot="1">
      <c r="A93" s="141" t="str">
        <f>F16</f>
        <v>Квартирмейстер Інокентій</v>
      </c>
      <c r="B93" s="142"/>
      <c r="C93" s="143"/>
      <c r="D93" s="121"/>
      <c r="E93" s="38"/>
      <c r="F93" s="38"/>
      <c r="G93" s="27"/>
      <c r="H93" s="40"/>
      <c r="I93" s="40"/>
      <c r="J93" s="69">
        <f>A65</f>
        <v>0</v>
      </c>
      <c r="K93" s="40"/>
      <c r="L93" s="41"/>
      <c r="M93" s="42"/>
      <c r="N93" s="5">
        <v>0</v>
      </c>
      <c r="Q93" s="5"/>
    </row>
    <row r="94" spans="1:17" ht="12" customHeight="1" thickBot="1">
      <c r="A94" s="144"/>
      <c r="B94" s="145"/>
      <c r="C94" s="146"/>
      <c r="D94" s="27"/>
      <c r="E94" s="46"/>
      <c r="F94" s="46"/>
      <c r="G94" s="43"/>
      <c r="H94" s="40"/>
      <c r="I94" s="40"/>
      <c r="J94" s="131" t="str">
        <f>IF(J83=1,H82,IF(J84=1,H84,""))</f>
        <v>Нікішенко Матвій</v>
      </c>
      <c r="K94" s="132"/>
      <c r="L94" s="41"/>
      <c r="M94" s="42"/>
      <c r="N94" s="5">
        <v>0</v>
      </c>
      <c r="Q94" s="5"/>
    </row>
    <row r="95" spans="1:17" ht="12" customHeight="1" thickBot="1">
      <c r="A95" s="39"/>
      <c r="B95" s="39"/>
      <c r="C95" s="54"/>
      <c r="D95" s="27"/>
      <c r="E95" s="46"/>
      <c r="F95" s="46"/>
      <c r="G95" s="43"/>
      <c r="H95" s="40"/>
      <c r="I95" s="40"/>
      <c r="J95" s="133"/>
      <c r="K95" s="134"/>
      <c r="L95" s="126">
        <v>1</v>
      </c>
      <c r="M95" s="42"/>
      <c r="N95" s="5">
        <v>0</v>
      </c>
      <c r="Q95" s="5"/>
    </row>
    <row r="96" spans="1:17" ht="12" customHeight="1" thickBot="1">
      <c r="A96" s="39"/>
      <c r="B96" s="63">
        <f>A17</f>
        <v>0</v>
      </c>
      <c r="C96" s="54"/>
      <c r="D96" s="43"/>
      <c r="E96" s="38"/>
      <c r="F96" s="38"/>
      <c r="G96" s="27"/>
      <c r="H96" s="40"/>
      <c r="I96" s="40"/>
      <c r="J96" s="157" t="str">
        <f>IF(J107=1,H106,IF(J108=1,H108,""))</f>
        <v>Нізенко Валентин</v>
      </c>
      <c r="K96" s="158"/>
      <c r="L96" s="127"/>
      <c r="M96" s="42"/>
      <c r="N96" s="5">
        <v>0</v>
      </c>
      <c r="Q96" s="5"/>
    </row>
    <row r="97" spans="1:17" ht="12" customHeight="1" thickBot="1">
      <c r="A97" s="151" t="str">
        <f>F17</f>
        <v>Ковальчук Валентин</v>
      </c>
      <c r="B97" s="152"/>
      <c r="C97" s="153"/>
      <c r="D97" s="58"/>
      <c r="E97" s="38"/>
      <c r="F97" s="38"/>
      <c r="G97" s="27"/>
      <c r="H97" s="40"/>
      <c r="I97" s="40"/>
      <c r="J97" s="159"/>
      <c r="K97" s="160"/>
      <c r="L97" s="78"/>
      <c r="M97" s="42"/>
      <c r="N97" s="5">
        <v>0</v>
      </c>
      <c r="Q97" s="5"/>
    </row>
    <row r="98" spans="1:17" ht="12" customHeight="1" thickBot="1">
      <c r="A98" s="154"/>
      <c r="B98" s="155"/>
      <c r="C98" s="156"/>
      <c r="D98" s="121">
        <v>1</v>
      </c>
      <c r="E98" s="38"/>
      <c r="F98" s="38"/>
      <c r="G98" s="27"/>
      <c r="H98" s="46"/>
      <c r="I98" s="46"/>
      <c r="J98" s="73"/>
      <c r="K98" s="40"/>
      <c r="L98" s="78"/>
      <c r="M98" s="42"/>
      <c r="N98" s="5">
        <v>0</v>
      </c>
      <c r="Q98" s="5"/>
    </row>
    <row r="99" spans="1:17" ht="12" customHeight="1" thickBot="1">
      <c r="A99" s="141" t="str">
        <f>F18</f>
        <v>Рубан Тетяна</v>
      </c>
      <c r="B99" s="142"/>
      <c r="C99" s="143"/>
      <c r="D99" s="122"/>
      <c r="E99" s="38"/>
      <c r="F99" s="63">
        <f>A45</f>
        <v>0</v>
      </c>
      <c r="G99" s="27"/>
      <c r="H99" s="46"/>
      <c r="I99" s="46"/>
      <c r="J99" s="73"/>
      <c r="K99" s="40"/>
      <c r="L99" s="78"/>
      <c r="M99" s="42"/>
      <c r="N99" s="5">
        <v>0</v>
      </c>
      <c r="Q99" s="5"/>
    </row>
    <row r="100" spans="1:17" ht="12" customHeight="1" thickBot="1">
      <c r="A100" s="144"/>
      <c r="B100" s="145"/>
      <c r="C100" s="146"/>
      <c r="D100" s="59"/>
      <c r="E100" s="54"/>
      <c r="F100" s="147" t="str">
        <f>IF(D98=1,A97,IF(D99=1,A99,""))</f>
        <v>Ковальчук Валентин</v>
      </c>
      <c r="G100" s="43"/>
      <c r="H100" s="40"/>
      <c r="I100" s="40"/>
      <c r="J100" s="61"/>
      <c r="K100" s="40"/>
      <c r="L100" s="78"/>
      <c r="M100" s="42"/>
      <c r="N100" s="5">
        <v>0</v>
      </c>
      <c r="Q100" s="5"/>
    </row>
    <row r="101" spans="1:17" ht="12" customHeight="1" thickBot="1">
      <c r="A101" s="39"/>
      <c r="B101" s="39"/>
      <c r="C101" s="54"/>
      <c r="D101" s="39"/>
      <c r="E101" s="70"/>
      <c r="F101" s="148"/>
      <c r="G101" s="121"/>
      <c r="H101" s="40"/>
      <c r="I101" s="40"/>
      <c r="J101" s="61"/>
      <c r="K101" s="40"/>
      <c r="L101" s="78"/>
      <c r="M101" s="42"/>
      <c r="N101" s="5">
        <v>0</v>
      </c>
      <c r="Q101" s="5"/>
    </row>
    <row r="102" spans="1:17" ht="12" customHeight="1" thickBot="1">
      <c r="A102" s="39"/>
      <c r="B102" s="63">
        <f>A19</f>
        <v>0</v>
      </c>
      <c r="C102" s="54"/>
      <c r="D102" s="55"/>
      <c r="E102" s="71"/>
      <c r="F102" s="149" t="str">
        <f>IF(D104=1,A103,IF(D105=1,A105,""))</f>
        <v>Нізенко Валентин</v>
      </c>
      <c r="G102" s="123">
        <v>1</v>
      </c>
      <c r="H102" s="72"/>
      <c r="I102" s="40"/>
      <c r="J102" s="61"/>
      <c r="K102" s="40"/>
      <c r="L102" s="78"/>
      <c r="M102" s="42"/>
      <c r="N102" s="5">
        <v>0</v>
      </c>
      <c r="Q102" s="5"/>
    </row>
    <row r="103" spans="1:17" ht="12" customHeight="1" thickBot="1">
      <c r="A103" s="151" t="str">
        <f>F19</f>
        <v>Нізенко Валентин</v>
      </c>
      <c r="B103" s="152"/>
      <c r="C103" s="153"/>
      <c r="D103" s="61"/>
      <c r="E103" s="56"/>
      <c r="F103" s="150"/>
      <c r="G103" s="43"/>
      <c r="H103" s="60"/>
      <c r="I103" s="40"/>
      <c r="J103" s="61"/>
      <c r="K103" s="40"/>
      <c r="L103" s="78"/>
      <c r="M103" s="42"/>
      <c r="N103" s="5">
        <v>0</v>
      </c>
      <c r="Q103" s="5"/>
    </row>
    <row r="104" spans="1:17" ht="12" customHeight="1" thickBot="1">
      <c r="A104" s="154"/>
      <c r="B104" s="155"/>
      <c r="C104" s="156"/>
      <c r="D104" s="124">
        <v>1</v>
      </c>
      <c r="E104" s="38"/>
      <c r="F104" s="38"/>
      <c r="G104" s="27"/>
      <c r="H104" s="60"/>
      <c r="I104" s="40"/>
      <c r="J104" s="61"/>
      <c r="K104" s="40"/>
      <c r="L104" s="78"/>
      <c r="M104" s="42"/>
      <c r="N104" s="5">
        <v>0</v>
      </c>
      <c r="Q104" s="5"/>
    </row>
    <row r="105" spans="1:17" ht="12" customHeight="1" thickBot="1">
      <c r="A105" s="141" t="str">
        <f>F20</f>
        <v>Гончарук Денис</v>
      </c>
      <c r="B105" s="142"/>
      <c r="C105" s="143"/>
      <c r="D105" s="121"/>
      <c r="E105" s="38"/>
      <c r="F105" s="38"/>
      <c r="G105" s="27"/>
      <c r="H105" s="69">
        <f>A59</f>
        <v>0</v>
      </c>
      <c r="I105" s="40"/>
      <c r="J105" s="61"/>
      <c r="K105" s="40"/>
      <c r="L105" s="79"/>
      <c r="M105" s="42"/>
      <c r="N105" s="5">
        <v>0</v>
      </c>
      <c r="Q105" s="5"/>
    </row>
    <row r="106" spans="1:17" ht="12" customHeight="1" thickBot="1">
      <c r="A106" s="144"/>
      <c r="B106" s="145"/>
      <c r="C106" s="146"/>
      <c r="D106" s="27"/>
      <c r="E106" s="38"/>
      <c r="F106" s="38"/>
      <c r="G106" s="39"/>
      <c r="H106" s="131" t="str">
        <f>IF(G101=1,F100,IF(G102=1,F102,""))</f>
        <v>Нізенко Валентин</v>
      </c>
      <c r="I106" s="132"/>
      <c r="J106" s="61"/>
      <c r="K106" s="40"/>
      <c r="L106" s="79"/>
      <c r="M106" s="42"/>
      <c r="N106" s="5">
        <v>0</v>
      </c>
      <c r="Q106" s="5"/>
    </row>
    <row r="107" spans="1:17" ht="12" customHeight="1" thickBot="1">
      <c r="A107" s="39"/>
      <c r="B107" s="39"/>
      <c r="C107" s="54"/>
      <c r="D107" s="27"/>
      <c r="E107" s="38"/>
      <c r="F107" s="38"/>
      <c r="G107" s="39"/>
      <c r="H107" s="133"/>
      <c r="I107" s="134"/>
      <c r="J107" s="124">
        <v>1</v>
      </c>
      <c r="K107" s="46"/>
      <c r="L107" s="79"/>
      <c r="M107" s="42"/>
      <c r="N107" s="5">
        <v>0</v>
      </c>
      <c r="Q107" s="5"/>
    </row>
    <row r="108" spans="1:17" ht="12" customHeight="1" thickBot="1">
      <c r="A108" s="39"/>
      <c r="B108" s="63">
        <f>A21</f>
        <v>0</v>
      </c>
      <c r="C108" s="54"/>
      <c r="D108" s="43"/>
      <c r="E108" s="38"/>
      <c r="F108" s="38"/>
      <c r="G108" s="55"/>
      <c r="H108" s="157" t="str">
        <f>IF(G113=1,F112,IF(G114=1,F114,""))</f>
        <v>Волчков Максим</v>
      </c>
      <c r="I108" s="158"/>
      <c r="J108" s="121"/>
      <c r="K108" s="46"/>
      <c r="L108" s="78"/>
      <c r="M108" s="42"/>
      <c r="N108" s="5">
        <v>0</v>
      </c>
      <c r="Q108" s="5"/>
    </row>
    <row r="109" spans="1:17" ht="12" customHeight="1" thickBot="1">
      <c r="A109" s="151" t="str">
        <f>F21</f>
        <v>Татаренко Артем</v>
      </c>
      <c r="B109" s="152"/>
      <c r="C109" s="153"/>
      <c r="D109" s="58"/>
      <c r="E109" s="38"/>
      <c r="F109" s="38"/>
      <c r="G109" s="27"/>
      <c r="H109" s="159"/>
      <c r="I109" s="160"/>
      <c r="J109" s="27"/>
      <c r="K109" s="40"/>
      <c r="L109" s="78"/>
      <c r="Q109" s="5"/>
    </row>
    <row r="110" spans="1:17" ht="12" customHeight="1" thickBot="1">
      <c r="A110" s="154"/>
      <c r="B110" s="155"/>
      <c r="C110" s="156"/>
      <c r="D110" s="121">
        <v>1</v>
      </c>
      <c r="E110" s="46"/>
      <c r="F110" s="46"/>
      <c r="G110" s="43"/>
      <c r="H110" s="60"/>
      <c r="I110" s="40"/>
      <c r="J110" s="27"/>
      <c r="K110" s="40"/>
      <c r="L110" s="78"/>
      <c r="Q110" s="5"/>
    </row>
    <row r="111" spans="1:17" ht="12" customHeight="1" thickBot="1">
      <c r="A111" s="141" t="str">
        <f>F22</f>
        <v>Лозинський Орест</v>
      </c>
      <c r="B111" s="142"/>
      <c r="C111" s="143"/>
      <c r="D111" s="122"/>
      <c r="E111" s="46"/>
      <c r="F111" s="63">
        <f>A47</f>
        <v>0</v>
      </c>
      <c r="G111" s="43"/>
      <c r="H111" s="60"/>
      <c r="I111" s="40"/>
      <c r="J111" s="27"/>
      <c r="K111" s="40"/>
      <c r="L111" s="78"/>
      <c r="M111" s="42"/>
      <c r="N111" s="5">
        <v>0</v>
      </c>
      <c r="Q111" s="5"/>
    </row>
    <row r="112" spans="1:17" ht="12" customHeight="1" thickBot="1">
      <c r="A112" s="144"/>
      <c r="B112" s="145"/>
      <c r="C112" s="146"/>
      <c r="D112" s="59"/>
      <c r="E112" s="54"/>
      <c r="F112" s="147" t="str">
        <f>IF(D110=1,A109,IF(D111=1,A111,""))</f>
        <v>Татаренко Артем</v>
      </c>
      <c r="G112" s="43"/>
      <c r="H112" s="60"/>
      <c r="I112" s="40"/>
      <c r="J112" s="27"/>
      <c r="K112" s="40"/>
      <c r="L112" s="78"/>
      <c r="M112" s="42"/>
      <c r="N112" s="5">
        <v>0</v>
      </c>
      <c r="O112" s="29" t="s">
        <v>16</v>
      </c>
      <c r="P112" s="30"/>
      <c r="Q112" s="5"/>
    </row>
    <row r="113" spans="1:17" ht="12" customHeight="1" thickBot="1">
      <c r="A113" s="39"/>
      <c r="B113" s="39"/>
      <c r="C113" s="54"/>
      <c r="D113" s="39"/>
      <c r="E113" s="70"/>
      <c r="F113" s="148"/>
      <c r="G113" s="125"/>
      <c r="H113" s="45"/>
      <c r="I113" s="40"/>
      <c r="J113" s="27"/>
      <c r="K113" s="40"/>
      <c r="L113" s="78"/>
      <c r="M113" s="42"/>
      <c r="N113" s="5">
        <v>0</v>
      </c>
      <c r="O113" s="31">
        <v>1</v>
      </c>
      <c r="P113" s="75" t="str">
        <f>H119</f>
        <v>Нікішенко Матвій</v>
      </c>
      <c r="Q113" s="5"/>
    </row>
    <row r="114" spans="1:17" ht="12" customHeight="1" thickBot="1">
      <c r="A114" s="39"/>
      <c r="B114" s="63">
        <f>A23</f>
        <v>0</v>
      </c>
      <c r="C114" s="54"/>
      <c r="D114" s="55"/>
      <c r="E114" s="74"/>
      <c r="F114" s="149" t="str">
        <f>IF(D116=1,A115,IF(D117=1,A117,""))</f>
        <v>Волчков Максим</v>
      </c>
      <c r="G114" s="121">
        <v>1</v>
      </c>
      <c r="H114" s="46"/>
      <c r="I114" s="46"/>
      <c r="J114" s="43"/>
      <c r="K114" s="40"/>
      <c r="L114" s="78"/>
      <c r="M114" s="42"/>
      <c r="N114" s="5">
        <v>0</v>
      </c>
      <c r="O114" s="32">
        <v>2</v>
      </c>
      <c r="P114" s="76" t="str">
        <f>IF(J119=1,K120,IF(J120=1,K118,))</f>
        <v>Плосконос Артем</v>
      </c>
      <c r="Q114" s="5"/>
    </row>
    <row r="115" spans="1:17" ht="12" customHeight="1" thickBot="1">
      <c r="A115" s="151" t="str">
        <f>F23</f>
        <v>Волчков Максим</v>
      </c>
      <c r="B115" s="152"/>
      <c r="C115" s="153"/>
      <c r="D115" s="61"/>
      <c r="E115" s="62"/>
      <c r="F115" s="150"/>
      <c r="G115" s="43"/>
      <c r="H115" s="46"/>
      <c r="I115" s="46"/>
      <c r="J115" s="43"/>
      <c r="K115" s="40"/>
      <c r="L115" s="78"/>
      <c r="M115" s="42"/>
      <c r="N115" s="5">
        <v>0</v>
      </c>
      <c r="O115" s="44">
        <v>3</v>
      </c>
      <c r="P115" s="77" t="str">
        <f>IF(L95=1,J96,IF(L96=1,J94,""))</f>
        <v>Нізенко Валентин</v>
      </c>
      <c r="Q115" s="5"/>
    </row>
    <row r="116" spans="1:17" ht="12" customHeight="1" thickBot="1">
      <c r="A116" s="154"/>
      <c r="B116" s="155"/>
      <c r="C116" s="156"/>
      <c r="D116" s="124">
        <v>1</v>
      </c>
      <c r="E116" s="38"/>
      <c r="F116" s="38"/>
      <c r="G116" s="27"/>
      <c r="H116" s="40"/>
      <c r="I116" s="40"/>
      <c r="J116" s="27"/>
      <c r="K116" s="40"/>
      <c r="L116" s="78"/>
      <c r="M116" s="42"/>
      <c r="N116" s="5">
        <v>0</v>
      </c>
      <c r="O116" s="44">
        <v>3</v>
      </c>
      <c r="P116" s="77" t="str">
        <f>IF(L143=1,J144,IF(L144=1,J142,""))</f>
        <v>Бондар Ярослав</v>
      </c>
      <c r="Q116" s="5"/>
    </row>
    <row r="117" spans="1:17" ht="12" customHeight="1" thickBot="1">
      <c r="A117" s="141" t="str">
        <f>F24</f>
        <v>Плетенецький Валентин</v>
      </c>
      <c r="B117" s="142"/>
      <c r="C117" s="143"/>
      <c r="D117" s="128"/>
      <c r="E117" s="38"/>
      <c r="F117" s="38"/>
      <c r="G117" s="27"/>
      <c r="H117" s="40"/>
      <c r="I117" s="40"/>
      <c r="J117" s="27"/>
      <c r="K117" s="40"/>
      <c r="L117" s="69">
        <f>A69</f>
        <v>0</v>
      </c>
      <c r="M117" s="42"/>
      <c r="N117" s="5">
        <v>0</v>
      </c>
      <c r="Q117" s="5"/>
    </row>
    <row r="118" spans="1:17" ht="12" customHeight="1" thickBot="1">
      <c r="A118" s="144"/>
      <c r="B118" s="145"/>
      <c r="C118" s="146"/>
      <c r="D118" s="40"/>
      <c r="E118" s="46"/>
      <c r="F118" s="46"/>
      <c r="G118" s="43"/>
      <c r="H118" s="40"/>
      <c r="I118" s="40"/>
      <c r="J118" s="27"/>
      <c r="K118" s="131" t="str">
        <f>IF(L95=1,J94,IF(L96=1,J96,))</f>
        <v>Нікішенко Матвій</v>
      </c>
      <c r="L118" s="161"/>
      <c r="M118" s="132"/>
      <c r="N118" s="5">
        <v>0</v>
      </c>
      <c r="Q118" s="5"/>
    </row>
    <row r="119" spans="1:17" ht="12" customHeight="1" thickBot="1">
      <c r="A119" s="83"/>
      <c r="B119" s="83"/>
      <c r="C119" s="54"/>
      <c r="D119" s="40"/>
      <c r="E119" s="46"/>
      <c r="F119" s="46"/>
      <c r="G119" s="43"/>
      <c r="H119" s="163" t="str">
        <f>IF(J119=1,K118,IF(J120=1,K120,))</f>
        <v>Нікішенко Матвій</v>
      </c>
      <c r="I119" s="164"/>
      <c r="J119" s="129">
        <v>1</v>
      </c>
      <c r="K119" s="133"/>
      <c r="L119" s="162"/>
      <c r="M119" s="134"/>
      <c r="Q119" s="5"/>
    </row>
    <row r="120" spans="1:17" ht="12" customHeight="1" thickBot="1">
      <c r="A120" s="83"/>
      <c r="B120" s="63">
        <f>A25</f>
        <v>0</v>
      </c>
      <c r="C120" s="54"/>
      <c r="D120" s="40"/>
      <c r="E120" s="46"/>
      <c r="F120" s="46"/>
      <c r="G120" s="43"/>
      <c r="H120" s="165"/>
      <c r="I120" s="166"/>
      <c r="J120" s="126"/>
      <c r="K120" s="157" t="str">
        <f>IF(L143=1,J142,IF(L144=1,J144,""))</f>
        <v>Плосконос Артем</v>
      </c>
      <c r="L120" s="167"/>
      <c r="M120" s="158"/>
      <c r="Q120" s="5"/>
    </row>
    <row r="121" spans="1:17" ht="12" customHeight="1" thickBot="1">
      <c r="A121" s="151" t="str">
        <f>F25</f>
        <v>Кулаков Богдан</v>
      </c>
      <c r="B121" s="152"/>
      <c r="C121" s="153"/>
      <c r="D121" s="41"/>
      <c r="E121" s="64"/>
      <c r="F121" s="64"/>
      <c r="G121" s="65"/>
      <c r="H121" s="65"/>
      <c r="I121" s="65"/>
      <c r="J121" s="66"/>
      <c r="K121" s="159"/>
      <c r="L121" s="168"/>
      <c r="M121" s="160"/>
      <c r="N121" s="5">
        <v>0</v>
      </c>
      <c r="Q121" s="5"/>
    </row>
    <row r="122" spans="1:17" ht="12" customHeight="1" thickBot="1">
      <c r="A122" s="154"/>
      <c r="B122" s="155"/>
      <c r="C122" s="156"/>
      <c r="D122" s="121">
        <v>1</v>
      </c>
      <c r="E122" s="38"/>
      <c r="F122" s="38"/>
      <c r="G122" s="27"/>
      <c r="H122" s="40"/>
      <c r="I122" s="40"/>
      <c r="J122" s="27"/>
      <c r="K122" s="40"/>
      <c r="L122" s="78"/>
      <c r="M122" s="42"/>
      <c r="N122" s="5">
        <v>0</v>
      </c>
      <c r="Q122" s="5"/>
    </row>
    <row r="123" spans="1:17" ht="12" customHeight="1" thickBot="1">
      <c r="A123" s="141" t="str">
        <f>F26</f>
        <v>Кравчук Вадим</v>
      </c>
      <c r="B123" s="142"/>
      <c r="C123" s="143"/>
      <c r="D123" s="122"/>
      <c r="E123" s="38"/>
      <c r="F123" s="63">
        <f>A49</f>
        <v>0</v>
      </c>
      <c r="G123" s="27"/>
      <c r="H123" s="40"/>
      <c r="I123" s="40"/>
      <c r="J123" s="27"/>
      <c r="K123" s="40"/>
      <c r="L123" s="78"/>
      <c r="M123" s="42"/>
      <c r="N123" s="5">
        <v>0</v>
      </c>
      <c r="Q123" s="5"/>
    </row>
    <row r="124" spans="1:17" ht="12" customHeight="1" thickBot="1">
      <c r="A124" s="144"/>
      <c r="B124" s="145"/>
      <c r="C124" s="146"/>
      <c r="D124" s="59"/>
      <c r="E124" s="54"/>
      <c r="F124" s="147" t="str">
        <f>IF(D122=1,A121,IF(D123=1,A123,""))</f>
        <v>Кулаков Богдан</v>
      </c>
      <c r="G124" s="43"/>
      <c r="H124" s="40"/>
      <c r="I124" s="40"/>
      <c r="J124" s="27"/>
      <c r="K124" s="40"/>
      <c r="L124" s="78"/>
      <c r="M124" s="42"/>
      <c r="N124" s="5">
        <v>0</v>
      </c>
      <c r="Q124" s="5"/>
    </row>
    <row r="125" spans="1:17" ht="12" customHeight="1" thickBot="1">
      <c r="A125" s="39"/>
      <c r="B125" s="39"/>
      <c r="C125" s="54"/>
      <c r="D125" s="39"/>
      <c r="E125" s="70"/>
      <c r="F125" s="148"/>
      <c r="G125" s="121"/>
      <c r="H125" s="40"/>
      <c r="I125" s="40"/>
      <c r="J125" s="27"/>
      <c r="K125" s="40"/>
      <c r="L125" s="78"/>
      <c r="M125" s="42"/>
      <c r="N125" s="5">
        <v>0</v>
      </c>
      <c r="Q125" s="5"/>
    </row>
    <row r="126" spans="1:17" ht="12" customHeight="1" thickBot="1">
      <c r="A126" s="39"/>
      <c r="B126" s="63">
        <f>A27</f>
        <v>0</v>
      </c>
      <c r="C126" s="54"/>
      <c r="D126" s="55"/>
      <c r="E126" s="71"/>
      <c r="F126" s="149" t="str">
        <f>IF(D128=1,A127,IF(D129=1,A129,""))</f>
        <v>Могильный Дмитро</v>
      </c>
      <c r="G126" s="123">
        <v>1</v>
      </c>
      <c r="H126" s="72"/>
      <c r="I126" s="40"/>
      <c r="J126" s="27"/>
      <c r="K126" s="40"/>
      <c r="L126" s="78"/>
      <c r="M126" s="42"/>
      <c r="N126" s="5">
        <v>0</v>
      </c>
      <c r="Q126" s="5"/>
    </row>
    <row r="127" spans="1:17" ht="12" customHeight="1" thickBot="1">
      <c r="A127" s="151" t="str">
        <f>F27</f>
        <v>Могильный Дмитро</v>
      </c>
      <c r="B127" s="152"/>
      <c r="C127" s="153"/>
      <c r="D127" s="61"/>
      <c r="E127" s="56"/>
      <c r="F127" s="150"/>
      <c r="G127" s="43"/>
      <c r="H127" s="60"/>
      <c r="I127" s="40"/>
      <c r="J127" s="27"/>
      <c r="K127" s="40"/>
      <c r="L127" s="78"/>
      <c r="M127" s="42"/>
      <c r="N127" s="5">
        <v>0</v>
      </c>
      <c r="Q127" s="5"/>
    </row>
    <row r="128" spans="1:17" ht="12" customHeight="1" thickBot="1">
      <c r="A128" s="154"/>
      <c r="B128" s="155"/>
      <c r="C128" s="156"/>
      <c r="D128" s="124">
        <v>1</v>
      </c>
      <c r="E128" s="38"/>
      <c r="F128" s="38"/>
      <c r="G128" s="27"/>
      <c r="H128" s="60"/>
      <c r="I128" s="40"/>
      <c r="J128" s="27"/>
      <c r="K128" s="40"/>
      <c r="L128" s="78"/>
      <c r="M128" s="42"/>
      <c r="N128" s="5">
        <v>0</v>
      </c>
      <c r="Q128" s="5"/>
    </row>
    <row r="129" spans="1:17" ht="12" customHeight="1" thickBot="1">
      <c r="A129" s="141" t="str">
        <f>F28</f>
        <v>Гумен Ірина</v>
      </c>
      <c r="B129" s="142"/>
      <c r="C129" s="143"/>
      <c r="D129" s="121"/>
      <c r="E129" s="38"/>
      <c r="F129" s="38"/>
      <c r="G129" s="27"/>
      <c r="H129" s="69">
        <f>A61</f>
        <v>0</v>
      </c>
      <c r="I129" s="57"/>
      <c r="J129" s="27"/>
      <c r="K129" s="40"/>
      <c r="L129" s="78"/>
      <c r="M129" s="42"/>
      <c r="N129" s="5">
        <v>0</v>
      </c>
      <c r="Q129" s="5"/>
    </row>
    <row r="130" spans="1:17" ht="12" customHeight="1" thickBot="1">
      <c r="A130" s="144"/>
      <c r="B130" s="145"/>
      <c r="C130" s="146"/>
      <c r="D130" s="27"/>
      <c r="E130" s="38"/>
      <c r="F130" s="38"/>
      <c r="G130" s="39"/>
      <c r="H130" s="131" t="str">
        <f>IF(G125=1,F124,IF(G126=1,F126,""))</f>
        <v>Могильный Дмитро</v>
      </c>
      <c r="I130" s="132"/>
      <c r="J130" s="27"/>
      <c r="K130" s="40"/>
      <c r="L130" s="78"/>
      <c r="M130" s="42"/>
      <c r="N130" s="5">
        <v>0</v>
      </c>
      <c r="Q130" s="5"/>
    </row>
    <row r="131" spans="1:17" ht="12" customHeight="1" thickBot="1">
      <c r="A131" s="39"/>
      <c r="B131" s="39"/>
      <c r="C131" s="54"/>
      <c r="D131" s="27"/>
      <c r="E131" s="38"/>
      <c r="F131" s="38"/>
      <c r="G131" s="39"/>
      <c r="H131" s="133"/>
      <c r="I131" s="134"/>
      <c r="J131" s="121"/>
      <c r="K131" s="40"/>
      <c r="L131" s="78"/>
      <c r="M131" s="42"/>
      <c r="N131" s="5">
        <v>0</v>
      </c>
      <c r="Q131" s="5"/>
    </row>
    <row r="132" spans="1:17" ht="12" customHeight="1" thickBot="1">
      <c r="A132" s="39"/>
      <c r="B132" s="63">
        <f>A29</f>
        <v>0</v>
      </c>
      <c r="C132" s="54"/>
      <c r="D132" s="43"/>
      <c r="E132" s="38"/>
      <c r="F132" s="38"/>
      <c r="G132" s="55"/>
      <c r="H132" s="157" t="str">
        <f>IF(G137=1,F136,IF(G138=1,F138,""))</f>
        <v>Плосконос Артем</v>
      </c>
      <c r="I132" s="158"/>
      <c r="J132" s="122">
        <v>1</v>
      </c>
      <c r="K132" s="40"/>
      <c r="L132" s="78"/>
      <c r="M132" s="42"/>
      <c r="N132" s="5">
        <v>0</v>
      </c>
      <c r="Q132" s="5"/>
    </row>
    <row r="133" spans="1:17" ht="12" customHeight="1" thickBot="1">
      <c r="A133" s="151" t="str">
        <f>F29</f>
        <v>Коренда Владислав</v>
      </c>
      <c r="B133" s="152"/>
      <c r="C133" s="153"/>
      <c r="D133" s="58"/>
      <c r="E133" s="38"/>
      <c r="F133" s="38"/>
      <c r="G133" s="27"/>
      <c r="H133" s="159"/>
      <c r="I133" s="160"/>
      <c r="J133" s="61"/>
      <c r="K133" s="40"/>
      <c r="L133" s="78"/>
      <c r="M133" s="42"/>
      <c r="N133" s="5">
        <v>0</v>
      </c>
      <c r="Q133" s="5"/>
    </row>
    <row r="134" spans="1:17" ht="12" customHeight="1" thickBot="1">
      <c r="A134" s="154"/>
      <c r="B134" s="155"/>
      <c r="C134" s="156"/>
      <c r="D134" s="121">
        <v>1</v>
      </c>
      <c r="E134" s="46"/>
      <c r="F134" s="46"/>
      <c r="G134" s="43"/>
      <c r="H134" s="60"/>
      <c r="I134" s="40"/>
      <c r="J134" s="61"/>
      <c r="K134" s="40"/>
      <c r="L134" s="78"/>
      <c r="M134" s="42"/>
      <c r="N134" s="5">
        <v>0</v>
      </c>
      <c r="Q134" s="5"/>
    </row>
    <row r="135" spans="1:17" ht="12" customHeight="1" thickBot="1">
      <c r="A135" s="141" t="str">
        <f>F30</f>
        <v>Петрунин Алексей</v>
      </c>
      <c r="B135" s="142"/>
      <c r="C135" s="143"/>
      <c r="D135" s="122"/>
      <c r="E135" s="46"/>
      <c r="F135" s="63">
        <f>A51</f>
        <v>0</v>
      </c>
      <c r="G135" s="43"/>
      <c r="H135" s="60"/>
      <c r="I135" s="40"/>
      <c r="J135" s="61"/>
      <c r="K135" s="40"/>
      <c r="L135" s="78"/>
      <c r="M135" s="42"/>
      <c r="N135" s="5">
        <v>0</v>
      </c>
      <c r="Q135" s="5"/>
    </row>
    <row r="136" spans="1:17" ht="12" customHeight="1" thickBot="1">
      <c r="A136" s="144"/>
      <c r="B136" s="145"/>
      <c r="C136" s="146"/>
      <c r="D136" s="59"/>
      <c r="E136" s="54"/>
      <c r="F136" s="147" t="str">
        <f>IF(D134=1,A133,IF(D135=1,A135,""))</f>
        <v>Коренда Владислав</v>
      </c>
      <c r="G136" s="43"/>
      <c r="H136" s="60"/>
      <c r="I136" s="40"/>
      <c r="J136" s="61"/>
      <c r="K136" s="40"/>
      <c r="L136" s="78"/>
      <c r="M136" s="42"/>
      <c r="N136" s="5">
        <v>0</v>
      </c>
      <c r="Q136" s="5"/>
    </row>
    <row r="137" spans="1:17" ht="12" customHeight="1" thickBot="1">
      <c r="A137" s="39"/>
      <c r="B137" s="39"/>
      <c r="C137" s="54"/>
      <c r="D137" s="39"/>
      <c r="E137" s="70"/>
      <c r="F137" s="148"/>
      <c r="G137" s="125"/>
      <c r="H137" s="45"/>
      <c r="I137" s="40"/>
      <c r="J137" s="61"/>
      <c r="K137" s="40"/>
      <c r="L137" s="78"/>
      <c r="M137" s="42"/>
      <c r="N137" s="5">
        <v>0</v>
      </c>
      <c r="Q137" s="5"/>
    </row>
    <row r="138" spans="1:17" ht="12" customHeight="1" thickBot="1">
      <c r="A138" s="39"/>
      <c r="B138" s="63">
        <f>A31</f>
        <v>0</v>
      </c>
      <c r="C138" s="54"/>
      <c r="D138" s="55"/>
      <c r="E138" s="74"/>
      <c r="F138" s="149" t="str">
        <f>IF(D140=1,A139,IF(D141=1,A141,""))</f>
        <v>Плосконос Артем</v>
      </c>
      <c r="G138" s="121">
        <v>1</v>
      </c>
      <c r="H138" s="40"/>
      <c r="I138" s="40"/>
      <c r="J138" s="61"/>
      <c r="K138" s="46"/>
      <c r="L138" s="78"/>
      <c r="M138" s="42"/>
      <c r="N138" s="5">
        <v>0</v>
      </c>
      <c r="Q138" s="5"/>
    </row>
    <row r="139" spans="1:17" ht="12" customHeight="1" thickBot="1">
      <c r="A139" s="151" t="str">
        <f>F31</f>
        <v>Плосконос Артем</v>
      </c>
      <c r="B139" s="152"/>
      <c r="C139" s="153"/>
      <c r="D139" s="61"/>
      <c r="E139" s="62"/>
      <c r="F139" s="150"/>
      <c r="G139" s="27"/>
      <c r="H139" s="40"/>
      <c r="I139" s="40"/>
      <c r="J139" s="61"/>
      <c r="K139" s="46"/>
      <c r="L139" s="78"/>
      <c r="M139" s="42"/>
      <c r="N139" s="5">
        <v>0</v>
      </c>
      <c r="Q139" s="5"/>
    </row>
    <row r="140" spans="1:17" ht="12" customHeight="1" thickBot="1">
      <c r="A140" s="154"/>
      <c r="B140" s="155"/>
      <c r="C140" s="156"/>
      <c r="D140" s="124">
        <v>1</v>
      </c>
      <c r="E140" s="38"/>
      <c r="F140" s="38"/>
      <c r="G140" s="27"/>
      <c r="H140" s="40"/>
      <c r="I140" s="40"/>
      <c r="J140" s="61"/>
      <c r="K140" s="40"/>
      <c r="L140" s="78"/>
      <c r="M140" s="42"/>
      <c r="N140" s="5">
        <v>0</v>
      </c>
      <c r="Q140" s="5"/>
    </row>
    <row r="141" spans="1:17" ht="12" customHeight="1" thickBot="1">
      <c r="A141" s="141" t="str">
        <f>F32</f>
        <v>Моренець Володимир</v>
      </c>
      <c r="B141" s="142"/>
      <c r="C141" s="143"/>
      <c r="D141" s="121"/>
      <c r="E141" s="38"/>
      <c r="F141" s="38"/>
      <c r="G141" s="27"/>
      <c r="H141" s="40"/>
      <c r="I141" s="40"/>
      <c r="J141" s="69">
        <f>A67</f>
        <v>0</v>
      </c>
      <c r="K141" s="40"/>
      <c r="L141" s="78"/>
      <c r="M141" s="42"/>
      <c r="N141" s="5">
        <v>0</v>
      </c>
      <c r="Q141" s="5"/>
    </row>
    <row r="142" spans="1:17" ht="12" customHeight="1" thickBot="1">
      <c r="A142" s="144"/>
      <c r="B142" s="145"/>
      <c r="C142" s="146"/>
      <c r="D142" s="27"/>
      <c r="E142" s="46"/>
      <c r="F142" s="46"/>
      <c r="G142" s="43"/>
      <c r="H142" s="40"/>
      <c r="I142" s="40"/>
      <c r="J142" s="131" t="str">
        <f>IF(J131=1,H130,IF(J132=1,H132,""))</f>
        <v>Плосконос Артем</v>
      </c>
      <c r="K142" s="132"/>
      <c r="L142" s="78"/>
      <c r="M142" s="42"/>
      <c r="N142" s="5">
        <v>0</v>
      </c>
      <c r="Q142" s="5"/>
    </row>
    <row r="143" spans="1:17" ht="12" customHeight="1" thickBot="1">
      <c r="A143" s="39"/>
      <c r="B143" s="39"/>
      <c r="C143" s="54"/>
      <c r="D143" s="27"/>
      <c r="E143" s="46"/>
      <c r="F143" s="46"/>
      <c r="G143" s="43"/>
      <c r="H143" s="40"/>
      <c r="I143" s="40"/>
      <c r="J143" s="133"/>
      <c r="K143" s="134"/>
      <c r="L143" s="130">
        <v>1</v>
      </c>
      <c r="M143" s="42"/>
      <c r="N143" s="5">
        <v>0</v>
      </c>
      <c r="Q143" s="5"/>
    </row>
    <row r="144" spans="1:17" ht="12" customHeight="1" thickBot="1">
      <c r="A144" s="39"/>
      <c r="B144" s="63">
        <f>A33</f>
        <v>0</v>
      </c>
      <c r="C144" s="54"/>
      <c r="D144" s="43"/>
      <c r="E144" s="38"/>
      <c r="F144" s="38"/>
      <c r="G144" s="27"/>
      <c r="H144" s="40"/>
      <c r="I144" s="40"/>
      <c r="J144" s="157" t="str">
        <f>IF(J155=1,H154,IF(J156=1,H156,""))</f>
        <v>Бондар Ярослав</v>
      </c>
      <c r="K144" s="158"/>
      <c r="L144" s="126"/>
      <c r="M144" s="42"/>
      <c r="N144" s="5">
        <v>0</v>
      </c>
      <c r="Q144" s="5"/>
    </row>
    <row r="145" spans="1:17" ht="12" customHeight="1" thickBot="1">
      <c r="A145" s="151" t="str">
        <f>F33</f>
        <v>Маяка Роман</v>
      </c>
      <c r="B145" s="152"/>
      <c r="C145" s="153"/>
      <c r="D145" s="58"/>
      <c r="E145" s="38"/>
      <c r="F145" s="38"/>
      <c r="G145" s="27"/>
      <c r="H145" s="40"/>
      <c r="I145" s="40"/>
      <c r="J145" s="159"/>
      <c r="K145" s="160"/>
      <c r="L145" s="41"/>
      <c r="M145" s="42"/>
      <c r="N145" s="5">
        <v>0</v>
      </c>
      <c r="Q145" s="5"/>
    </row>
    <row r="146" spans="1:17" ht="12" customHeight="1" thickBot="1">
      <c r="A146" s="154"/>
      <c r="B146" s="155"/>
      <c r="C146" s="156"/>
      <c r="D146" s="121">
        <v>1</v>
      </c>
      <c r="E146" s="38"/>
      <c r="F146" s="38"/>
      <c r="G146" s="27"/>
      <c r="H146" s="46"/>
      <c r="I146" s="46"/>
      <c r="J146" s="73"/>
      <c r="K146" s="40"/>
      <c r="L146" s="41"/>
      <c r="M146" s="42"/>
      <c r="N146" s="5">
        <v>0</v>
      </c>
      <c r="Q146" s="5"/>
    </row>
    <row r="147" spans="1:17" ht="12" customHeight="1" thickBot="1">
      <c r="A147" s="141" t="str">
        <f>F34</f>
        <v>Шимчук Дарина</v>
      </c>
      <c r="B147" s="142"/>
      <c r="C147" s="143"/>
      <c r="D147" s="122"/>
      <c r="E147" s="38"/>
      <c r="F147" s="63">
        <f>A53</f>
        <v>0</v>
      </c>
      <c r="G147" s="27"/>
      <c r="H147" s="46"/>
      <c r="I147" s="46"/>
      <c r="J147" s="73"/>
      <c r="K147" s="40"/>
      <c r="L147" s="41"/>
      <c r="M147" s="42"/>
      <c r="N147" s="5">
        <v>0</v>
      </c>
      <c r="Q147" s="5"/>
    </row>
    <row r="148" spans="1:17" ht="12" customHeight="1" thickBot="1">
      <c r="A148" s="144"/>
      <c r="B148" s="145"/>
      <c r="C148" s="146"/>
      <c r="D148" s="59"/>
      <c r="E148" s="54"/>
      <c r="F148" s="147" t="str">
        <f>IF(D146=1,A145,IF(D147=1,A147,""))</f>
        <v>Маяка Роман</v>
      </c>
      <c r="G148" s="43"/>
      <c r="H148" s="40"/>
      <c r="I148" s="40"/>
      <c r="J148" s="61"/>
      <c r="K148" s="40"/>
      <c r="L148" s="41"/>
      <c r="M148" s="42"/>
      <c r="N148" s="5">
        <v>0</v>
      </c>
      <c r="Q148" s="5"/>
    </row>
    <row r="149" spans="1:17" ht="12" customHeight="1" thickBot="1">
      <c r="A149" s="39"/>
      <c r="B149" s="39"/>
      <c r="C149" s="54"/>
      <c r="D149" s="39"/>
      <c r="E149" s="70"/>
      <c r="F149" s="148"/>
      <c r="G149" s="121">
        <v>1</v>
      </c>
      <c r="H149" s="40"/>
      <c r="I149" s="40"/>
      <c r="J149" s="61"/>
      <c r="K149" s="40"/>
      <c r="L149" s="41"/>
      <c r="M149" s="42"/>
      <c r="N149" s="5">
        <v>0</v>
      </c>
      <c r="Q149" s="5"/>
    </row>
    <row r="150" spans="1:17" ht="12" customHeight="1" thickBot="1">
      <c r="A150" s="39"/>
      <c r="B150" s="63">
        <f>A35</f>
        <v>0</v>
      </c>
      <c r="C150" s="54"/>
      <c r="D150" s="55"/>
      <c r="E150" s="71"/>
      <c r="F150" s="149" t="str">
        <f>IF(D152=1,A151,IF(D153=1,A153,""))</f>
        <v>Сич Дмитро</v>
      </c>
      <c r="G150" s="123"/>
      <c r="H150" s="72"/>
      <c r="I150" s="40"/>
      <c r="J150" s="61"/>
      <c r="K150" s="40"/>
      <c r="L150" s="41"/>
      <c r="M150" s="42"/>
      <c r="N150" s="5">
        <v>0</v>
      </c>
      <c r="Q150" s="5"/>
    </row>
    <row r="151" spans="1:17" ht="12" customHeight="1" thickBot="1">
      <c r="A151" s="151" t="str">
        <f>F35</f>
        <v>Сич Дмитро</v>
      </c>
      <c r="B151" s="152"/>
      <c r="C151" s="153"/>
      <c r="D151" s="61"/>
      <c r="E151" s="56"/>
      <c r="F151" s="150"/>
      <c r="G151" s="43"/>
      <c r="H151" s="60"/>
      <c r="I151" s="40"/>
      <c r="J151" s="61"/>
      <c r="K151" s="40"/>
      <c r="L151" s="41"/>
      <c r="M151" s="42"/>
      <c r="N151" s="5">
        <v>0</v>
      </c>
      <c r="Q151" s="5"/>
    </row>
    <row r="152" spans="1:17" ht="12" customHeight="1" thickBot="1">
      <c r="A152" s="154"/>
      <c r="B152" s="155"/>
      <c r="C152" s="156"/>
      <c r="D152" s="124">
        <v>1</v>
      </c>
      <c r="E152" s="38"/>
      <c r="F152" s="38"/>
      <c r="G152" s="27"/>
      <c r="H152" s="60"/>
      <c r="I152" s="40"/>
      <c r="J152" s="61"/>
      <c r="K152" s="40"/>
      <c r="L152" s="41"/>
      <c r="M152" s="42"/>
      <c r="N152" s="5">
        <v>0</v>
      </c>
      <c r="Q152" s="5"/>
    </row>
    <row r="153" spans="1:17" ht="12" customHeight="1" thickBot="1">
      <c r="A153" s="141" t="str">
        <f>F36</f>
        <v>Ровинський Микита</v>
      </c>
      <c r="B153" s="142"/>
      <c r="C153" s="143"/>
      <c r="D153" s="121"/>
      <c r="E153" s="38"/>
      <c r="F153" s="38"/>
      <c r="G153" s="27"/>
      <c r="H153" s="69">
        <f>A63</f>
        <v>0</v>
      </c>
      <c r="I153" s="40"/>
      <c r="J153" s="61"/>
      <c r="K153" s="40"/>
      <c r="L153" s="68"/>
      <c r="M153" s="42"/>
      <c r="N153" s="5">
        <v>0</v>
      </c>
      <c r="Q153" s="5"/>
    </row>
    <row r="154" spans="1:17" ht="12" customHeight="1" thickBot="1">
      <c r="A154" s="144"/>
      <c r="B154" s="145"/>
      <c r="C154" s="146"/>
      <c r="D154" s="27"/>
      <c r="E154" s="38"/>
      <c r="F154" s="38"/>
      <c r="G154" s="39"/>
      <c r="H154" s="131" t="str">
        <f>IF(G149=1,F148,IF(G150=1,F150,""))</f>
        <v>Маяка Роман</v>
      </c>
      <c r="I154" s="132"/>
      <c r="J154" s="61"/>
      <c r="K154" s="40"/>
      <c r="L154" s="68"/>
      <c r="M154" s="42"/>
      <c r="N154" s="5">
        <v>0</v>
      </c>
      <c r="Q154" s="5"/>
    </row>
    <row r="155" spans="1:17" ht="12" customHeight="1" thickBot="1">
      <c r="A155" s="39"/>
      <c r="B155" s="39"/>
      <c r="C155" s="54"/>
      <c r="D155" s="27"/>
      <c r="E155" s="38"/>
      <c r="F155" s="38"/>
      <c r="G155" s="39"/>
      <c r="H155" s="133"/>
      <c r="I155" s="134"/>
      <c r="J155" s="124"/>
      <c r="K155" s="46"/>
      <c r="L155" s="68"/>
      <c r="M155" s="42"/>
      <c r="N155" s="5">
        <v>0</v>
      </c>
      <c r="Q155" s="5"/>
    </row>
    <row r="156" spans="1:17" ht="12" customHeight="1" thickBot="1">
      <c r="A156" s="39"/>
      <c r="B156" s="63">
        <f>A37</f>
        <v>0</v>
      </c>
      <c r="C156" s="54"/>
      <c r="D156" s="43"/>
      <c r="E156" s="38"/>
      <c r="F156" s="38"/>
      <c r="G156" s="55"/>
      <c r="H156" s="157" t="str">
        <f>IF(G161=1,F160,IF(G162=1,F162,""))</f>
        <v>Бондар Ярослав</v>
      </c>
      <c r="I156" s="158"/>
      <c r="J156" s="121">
        <v>1</v>
      </c>
      <c r="K156" s="46"/>
      <c r="L156" s="41"/>
      <c r="M156" s="42"/>
      <c r="N156" s="5">
        <v>0</v>
      </c>
      <c r="Q156" s="5"/>
    </row>
    <row r="157" spans="1:17" ht="12" customHeight="1" thickBot="1">
      <c r="A157" s="151" t="str">
        <f>F37</f>
        <v>Бондар Ярослав</v>
      </c>
      <c r="B157" s="152"/>
      <c r="C157" s="153"/>
      <c r="D157" s="58"/>
      <c r="E157" s="38"/>
      <c r="F157" s="38"/>
      <c r="G157" s="27"/>
      <c r="H157" s="159"/>
      <c r="I157" s="160"/>
      <c r="J157" s="27"/>
      <c r="K157" s="40"/>
      <c r="L157" s="41"/>
      <c r="M157" s="42"/>
      <c r="N157" s="5">
        <v>0</v>
      </c>
      <c r="Q157" s="5"/>
    </row>
    <row r="158" spans="1:17" ht="12" customHeight="1" thickBot="1">
      <c r="A158" s="154"/>
      <c r="B158" s="155"/>
      <c r="C158" s="156"/>
      <c r="D158" s="121">
        <v>1</v>
      </c>
      <c r="E158" s="46"/>
      <c r="F158" s="46"/>
      <c r="G158" s="43"/>
      <c r="H158" s="60"/>
      <c r="I158" s="40"/>
      <c r="J158" s="27"/>
      <c r="K158" s="40"/>
      <c r="L158" s="41"/>
      <c r="M158" s="42"/>
      <c r="N158" s="5">
        <v>0</v>
      </c>
      <c r="Q158" s="5"/>
    </row>
    <row r="159" spans="1:17" ht="12" customHeight="1" thickBot="1">
      <c r="A159" s="141" t="str">
        <f>F38</f>
        <v>Дашевський Платон</v>
      </c>
      <c r="B159" s="142"/>
      <c r="C159" s="143"/>
      <c r="D159" s="122"/>
      <c r="E159" s="46"/>
      <c r="F159" s="63">
        <f>A55</f>
        <v>0</v>
      </c>
      <c r="G159" s="43"/>
      <c r="H159" s="60"/>
      <c r="I159" s="40"/>
      <c r="J159" s="27"/>
      <c r="K159" s="40"/>
      <c r="L159" s="41"/>
      <c r="M159" s="42"/>
      <c r="N159" s="5">
        <v>0</v>
      </c>
      <c r="Q159" s="5"/>
    </row>
    <row r="160" spans="1:17" ht="12" customHeight="1" thickBot="1">
      <c r="A160" s="144"/>
      <c r="B160" s="145"/>
      <c r="C160" s="146"/>
      <c r="D160" s="59"/>
      <c r="E160" s="54"/>
      <c r="F160" s="147" t="str">
        <f>IF(D158=1,A157,IF(D159=1,A159,""))</f>
        <v>Бондар Ярослав</v>
      </c>
      <c r="G160" s="43"/>
      <c r="H160" s="60"/>
      <c r="I160" s="40"/>
      <c r="J160" s="27"/>
      <c r="K160" s="40"/>
      <c r="L160" s="41"/>
      <c r="M160" s="42"/>
      <c r="N160" s="5">
        <v>0</v>
      </c>
      <c r="Q160" s="5"/>
    </row>
    <row r="161" spans="1:17" ht="12" customHeight="1" thickBot="1">
      <c r="A161" s="39"/>
      <c r="B161" s="39"/>
      <c r="C161" s="54"/>
      <c r="D161" s="39"/>
      <c r="E161" s="70"/>
      <c r="F161" s="148"/>
      <c r="G161" s="125">
        <v>1</v>
      </c>
      <c r="H161" s="45"/>
      <c r="I161" s="40"/>
      <c r="J161" s="27"/>
      <c r="K161" s="40"/>
      <c r="L161" s="41"/>
      <c r="M161" s="42"/>
      <c r="N161" s="5">
        <v>0</v>
      </c>
      <c r="Q161" s="5"/>
    </row>
    <row r="162" spans="1:17" ht="12" customHeight="1" thickBot="1">
      <c r="A162" s="39"/>
      <c r="B162" s="63">
        <f>A39</f>
        <v>0</v>
      </c>
      <c r="C162" s="54"/>
      <c r="D162" s="55"/>
      <c r="E162" s="74"/>
      <c r="F162" s="149" t="str">
        <f>IF(D164=1,A163,IF(D165=1,A165,""))</f>
        <v>Каленський Дмитро</v>
      </c>
      <c r="G162" s="121"/>
      <c r="H162" s="46"/>
      <c r="I162" s="46"/>
      <c r="J162" s="43"/>
      <c r="K162" s="40"/>
      <c r="L162" s="41"/>
      <c r="M162" s="42"/>
      <c r="N162" s="5">
        <v>0</v>
      </c>
      <c r="Q162" s="5"/>
    </row>
    <row r="163" spans="1:17" ht="12" customHeight="1" thickBot="1">
      <c r="A163" s="169" t="str">
        <f>F39</f>
        <v>Каленський Дмитро</v>
      </c>
      <c r="B163" s="152"/>
      <c r="C163" s="153"/>
      <c r="D163" s="61"/>
      <c r="E163" s="62"/>
      <c r="F163" s="150"/>
      <c r="G163" s="43"/>
      <c r="H163" s="40"/>
      <c r="I163" s="40"/>
      <c r="J163" s="27"/>
      <c r="K163" s="40"/>
      <c r="L163" s="41"/>
      <c r="M163" s="42"/>
      <c r="N163" s="5">
        <v>0</v>
      </c>
      <c r="Q163" s="5"/>
    </row>
    <row r="164" spans="1:17" ht="12" customHeight="1" thickBot="1">
      <c r="A164" s="154"/>
      <c r="B164" s="155"/>
      <c r="C164" s="156"/>
      <c r="D164" s="124">
        <v>1</v>
      </c>
      <c r="E164" s="38"/>
      <c r="F164" s="42"/>
      <c r="G164" s="42"/>
      <c r="H164" s="80"/>
      <c r="I164" s="80"/>
      <c r="J164" s="80"/>
      <c r="K164" s="82"/>
      <c r="L164" s="42"/>
      <c r="M164" s="42"/>
      <c r="N164" s="5">
        <v>0</v>
      </c>
    </row>
    <row r="165" spans="1:17" ht="12" customHeight="1">
      <c r="A165" s="141" t="str">
        <f>F40</f>
        <v>Коваленко Богдан</v>
      </c>
      <c r="B165" s="142"/>
      <c r="C165" s="143"/>
      <c r="D165" s="128"/>
      <c r="E165" s="38"/>
      <c r="F165" s="42"/>
      <c r="G165" s="42"/>
      <c r="H165" s="80"/>
      <c r="I165" s="80"/>
      <c r="J165" s="80"/>
      <c r="K165" s="82"/>
      <c r="L165" s="42"/>
      <c r="M165" s="42"/>
      <c r="N165" s="5">
        <v>0</v>
      </c>
    </row>
    <row r="166" spans="1:17" ht="12" customHeight="1" thickBot="1">
      <c r="A166" s="144"/>
      <c r="B166" s="145"/>
      <c r="C166" s="146"/>
      <c r="D166" s="40"/>
      <c r="E166" s="46"/>
      <c r="F166" s="42"/>
      <c r="G166" s="42"/>
      <c r="H166" s="80"/>
      <c r="I166" s="80"/>
      <c r="J166" s="80"/>
      <c r="K166" s="82"/>
      <c r="L166" s="42"/>
      <c r="M166" s="42"/>
      <c r="N166" s="5">
        <v>0</v>
      </c>
    </row>
    <row r="167" spans="1:17" ht="12.75" customHeight="1">
      <c r="A167" s="33" t="s">
        <v>17</v>
      </c>
      <c r="B167" s="34" t="s">
        <v>17</v>
      </c>
      <c r="C167" s="34" t="s">
        <v>17</v>
      </c>
      <c r="D167" s="34" t="s">
        <v>17</v>
      </c>
      <c r="E167" s="34" t="s">
        <v>17</v>
      </c>
      <c r="F167" s="34" t="s">
        <v>17</v>
      </c>
      <c r="G167" s="34" t="s">
        <v>17</v>
      </c>
      <c r="H167" s="34" t="s">
        <v>17</v>
      </c>
      <c r="I167" s="34" t="s">
        <v>17</v>
      </c>
      <c r="J167" s="34" t="s">
        <v>17</v>
      </c>
      <c r="K167" s="35" t="s">
        <v>17</v>
      </c>
      <c r="L167" s="35" t="s">
        <v>17</v>
      </c>
      <c r="M167" s="35" t="s">
        <v>17</v>
      </c>
      <c r="N167" s="5">
        <v>0</v>
      </c>
    </row>
    <row r="168" spans="1:17" ht="12.75" customHeight="1">
      <c r="H168" s="2"/>
      <c r="I168" s="2"/>
      <c r="J168" s="2"/>
      <c r="L168" s="5"/>
      <c r="N168" s="5">
        <v>0</v>
      </c>
    </row>
    <row r="169" spans="1:17" ht="12.75" customHeight="1">
      <c r="H169" s="2"/>
      <c r="I169" s="2"/>
      <c r="J169" s="2"/>
      <c r="L169" s="5"/>
      <c r="N169" s="5">
        <v>0</v>
      </c>
    </row>
    <row r="170" spans="1:17" ht="12.75" customHeight="1">
      <c r="H170" s="2"/>
      <c r="I170" s="2"/>
      <c r="J170" s="2"/>
      <c r="L170" s="5"/>
      <c r="N170" s="5">
        <v>0</v>
      </c>
    </row>
    <row r="171" spans="1:17" ht="12.75" customHeight="1">
      <c r="H171" s="2"/>
      <c r="I171" s="2"/>
      <c r="J171" s="2"/>
      <c r="L171" s="5"/>
      <c r="N171" s="5">
        <v>0</v>
      </c>
    </row>
    <row r="172" spans="1:17" ht="12.75" customHeight="1">
      <c r="H172" s="2"/>
      <c r="I172" s="2"/>
      <c r="J172" s="2"/>
      <c r="L172" s="5"/>
      <c r="N172" s="5">
        <v>0</v>
      </c>
    </row>
    <row r="173" spans="1:17" ht="12.75" customHeight="1">
      <c r="H173" s="2"/>
      <c r="I173" s="2"/>
      <c r="J173" s="2"/>
      <c r="L173" s="5"/>
      <c r="N173" s="5">
        <v>0</v>
      </c>
    </row>
    <row r="174" spans="1:17" ht="12.75" customHeight="1">
      <c r="A174" s="85"/>
      <c r="B174" s="85"/>
      <c r="C174" s="85"/>
      <c r="D174" s="85"/>
      <c r="E174" s="85"/>
      <c r="F174" s="85"/>
      <c r="G174" s="85"/>
      <c r="H174" s="85"/>
      <c r="I174" s="85"/>
      <c r="J174" s="85"/>
      <c r="K174" s="85"/>
      <c r="L174" s="85"/>
      <c r="M174" s="85"/>
      <c r="N174" s="85"/>
    </row>
    <row r="175" spans="1:17" ht="12.75" customHeight="1">
      <c r="A175" s="86"/>
      <c r="B175" s="87"/>
      <c r="C175" s="88"/>
      <c r="D175" s="89"/>
      <c r="E175" s="90"/>
      <c r="F175" s="91"/>
      <c r="G175" s="92"/>
      <c r="H175" s="93"/>
      <c r="I175" s="94"/>
      <c r="J175" s="94"/>
      <c r="K175" s="95"/>
      <c r="L175" s="96"/>
      <c r="M175" s="97"/>
      <c r="N175" s="98"/>
    </row>
    <row r="176" spans="1:17" ht="12.75" customHeight="1">
      <c r="A176" s="86"/>
      <c r="B176" s="87"/>
      <c r="C176" s="88"/>
      <c r="D176" s="89"/>
      <c r="E176" s="90"/>
      <c r="F176" s="91"/>
      <c r="G176" s="99"/>
      <c r="H176" s="100"/>
      <c r="I176" s="101"/>
      <c r="J176" s="102"/>
      <c r="K176" s="95"/>
      <c r="L176" s="103"/>
      <c r="M176" s="104"/>
      <c r="N176" s="105"/>
    </row>
    <row r="177" spans="1:17" ht="12.75" customHeight="1">
      <c r="A177" s="106"/>
      <c r="B177" s="107"/>
      <c r="C177" s="88"/>
      <c r="D177" s="89"/>
      <c r="E177" s="90"/>
      <c r="F177" s="91"/>
      <c r="G177" s="108"/>
      <c r="H177" s="109"/>
      <c r="I177" s="110"/>
      <c r="J177" s="111"/>
      <c r="K177" s="95"/>
      <c r="L177" s="96"/>
      <c r="M177" s="112"/>
      <c r="N177" s="98"/>
    </row>
    <row r="178" spans="1:17" ht="12.75" customHeight="1">
      <c r="A178" s="106"/>
      <c r="B178" s="107"/>
      <c r="C178" s="88"/>
      <c r="D178" s="89"/>
      <c r="E178" s="90"/>
      <c r="F178" s="91"/>
      <c r="G178" s="108"/>
      <c r="H178" s="109"/>
      <c r="I178" s="110"/>
      <c r="J178" s="111"/>
      <c r="K178" s="95"/>
      <c r="L178" s="96"/>
      <c r="M178" s="97"/>
      <c r="N178" s="98"/>
    </row>
    <row r="179" spans="1:17" s="5" customFormat="1" ht="12.75" customHeight="1">
      <c r="A179" s="106"/>
      <c r="B179" s="107"/>
      <c r="C179" s="88"/>
      <c r="D179" s="89"/>
      <c r="E179" s="90"/>
      <c r="F179" s="91"/>
      <c r="G179" s="108"/>
      <c r="H179" s="109"/>
      <c r="I179" s="111"/>
      <c r="J179" s="111"/>
      <c r="K179" s="95"/>
      <c r="L179" s="96"/>
      <c r="M179" s="97"/>
      <c r="N179" s="98"/>
      <c r="Q179" s="19"/>
    </row>
    <row r="180" spans="1:17" s="5" customFormat="1" ht="12.75" customHeight="1">
      <c r="A180" s="106"/>
      <c r="B180" s="107"/>
      <c r="C180" s="88"/>
      <c r="D180" s="89"/>
      <c r="E180" s="90"/>
      <c r="F180" s="91"/>
      <c r="G180" s="108"/>
      <c r="H180" s="109"/>
      <c r="I180" s="111"/>
      <c r="J180" s="111"/>
      <c r="K180" s="95"/>
      <c r="L180" s="96"/>
      <c r="M180" s="113"/>
      <c r="N180" s="98"/>
      <c r="Q180" s="19"/>
    </row>
    <row r="181" spans="1:17" s="5" customFormat="1" ht="12.75" customHeight="1">
      <c r="A181" s="106"/>
      <c r="B181" s="107"/>
      <c r="C181" s="88"/>
      <c r="D181" s="89"/>
      <c r="E181" s="90"/>
      <c r="F181" s="91"/>
      <c r="G181" s="108"/>
      <c r="H181" s="109"/>
      <c r="I181" s="111"/>
      <c r="J181" s="111"/>
      <c r="K181" s="95"/>
      <c r="L181" s="96"/>
      <c r="M181" s="114"/>
      <c r="N181" s="98"/>
      <c r="Q181" s="19"/>
    </row>
    <row r="182" spans="1:17" s="5" customFormat="1" ht="12.75" customHeight="1">
      <c r="A182" s="106"/>
      <c r="B182" s="107"/>
      <c r="C182" s="88"/>
      <c r="D182" s="89"/>
      <c r="E182" s="90"/>
      <c r="F182" s="91"/>
      <c r="G182" s="108"/>
      <c r="H182" s="109"/>
      <c r="I182" s="111"/>
      <c r="J182" s="111"/>
      <c r="K182" s="95"/>
      <c r="L182" s="96"/>
      <c r="M182" s="113"/>
      <c r="N182" s="98"/>
      <c r="Q182" s="19"/>
    </row>
    <row r="183" spans="1:17" s="5" customFormat="1" ht="12.75" customHeight="1">
      <c r="A183" s="106"/>
      <c r="B183" s="107"/>
      <c r="C183" s="88"/>
      <c r="D183" s="89"/>
      <c r="E183" s="90"/>
      <c r="F183" s="91"/>
      <c r="G183" s="108"/>
      <c r="H183" s="109"/>
      <c r="I183" s="111"/>
      <c r="J183" s="111"/>
      <c r="K183" s="95"/>
      <c r="L183" s="96"/>
      <c r="M183" s="97"/>
      <c r="N183" s="98"/>
      <c r="Q183" s="19"/>
    </row>
    <row r="184" spans="1:17" s="5" customFormat="1" ht="12.75" customHeight="1">
      <c r="A184" s="106"/>
      <c r="B184" s="107"/>
      <c r="C184" s="88"/>
      <c r="D184" s="89"/>
      <c r="E184" s="90"/>
      <c r="F184" s="91"/>
      <c r="G184" s="108"/>
      <c r="H184" s="109"/>
      <c r="I184" s="111"/>
      <c r="J184" s="111"/>
      <c r="K184" s="95"/>
      <c r="L184" s="96"/>
      <c r="M184" s="113"/>
      <c r="N184" s="98"/>
      <c r="Q184" s="19"/>
    </row>
    <row r="185" spans="1:17" s="5" customFormat="1" ht="12.75" customHeight="1">
      <c r="A185" s="106"/>
      <c r="B185" s="107"/>
      <c r="C185" s="88"/>
      <c r="D185" s="89"/>
      <c r="E185" s="90"/>
      <c r="F185" s="91"/>
      <c r="G185" s="108"/>
      <c r="H185" s="109"/>
      <c r="I185" s="111"/>
      <c r="J185" s="111"/>
      <c r="K185" s="95"/>
      <c r="L185" s="96"/>
      <c r="M185" s="97"/>
      <c r="N185" s="98"/>
      <c r="Q185" s="19"/>
    </row>
    <row r="186" spans="1:17" s="5" customFormat="1" ht="12.75" customHeight="1">
      <c r="A186" s="106"/>
      <c r="B186" s="107"/>
      <c r="C186" s="88"/>
      <c r="D186" s="89"/>
      <c r="E186" s="90"/>
      <c r="F186" s="91"/>
      <c r="G186" s="108"/>
      <c r="H186" s="109"/>
      <c r="I186" s="111"/>
      <c r="J186" s="111"/>
      <c r="K186" s="95"/>
      <c r="L186" s="96"/>
      <c r="M186" s="97"/>
      <c r="N186" s="98"/>
      <c r="Q186" s="19"/>
    </row>
    <row r="187" spans="1:17" s="5" customFormat="1" ht="12.75" customHeight="1">
      <c r="A187" s="106"/>
      <c r="B187" s="107"/>
      <c r="C187" s="88"/>
      <c r="D187" s="89"/>
      <c r="E187" s="90"/>
      <c r="F187" s="91"/>
      <c r="G187" s="108"/>
      <c r="H187" s="109"/>
      <c r="I187" s="111"/>
      <c r="J187" s="111"/>
      <c r="K187" s="95"/>
      <c r="L187" s="96"/>
      <c r="M187" s="113"/>
      <c r="N187" s="98"/>
      <c r="Q187" s="19"/>
    </row>
    <row r="188" spans="1:17" s="5" customFormat="1" ht="12.75" customHeight="1">
      <c r="A188" s="106"/>
      <c r="B188" s="107"/>
      <c r="C188" s="88"/>
      <c r="D188" s="89"/>
      <c r="E188" s="90"/>
      <c r="F188" s="91"/>
      <c r="G188" s="108"/>
      <c r="H188" s="109"/>
      <c r="I188" s="111"/>
      <c r="J188" s="111"/>
      <c r="K188" s="95"/>
      <c r="L188" s="96"/>
      <c r="M188" s="113"/>
      <c r="N188" s="98"/>
      <c r="Q188" s="19"/>
    </row>
    <row r="189" spans="1:17" s="5" customFormat="1" ht="12.75" customHeight="1">
      <c r="A189" s="106"/>
      <c r="B189" s="107"/>
      <c r="C189" s="88"/>
      <c r="D189" s="89"/>
      <c r="E189" s="90"/>
      <c r="F189" s="91"/>
      <c r="G189" s="108"/>
      <c r="H189" s="109"/>
      <c r="I189" s="111"/>
      <c r="J189" s="111"/>
      <c r="K189" s="95"/>
      <c r="L189" s="96"/>
      <c r="M189" s="113"/>
      <c r="N189" s="98"/>
      <c r="Q189" s="19"/>
    </row>
    <row r="190" spans="1:17" s="5" customFormat="1" ht="12.75" customHeight="1">
      <c r="A190" s="106"/>
      <c r="B190" s="107"/>
      <c r="C190" s="88"/>
      <c r="D190" s="89"/>
      <c r="E190" s="90"/>
      <c r="F190" s="91"/>
      <c r="G190" s="108"/>
      <c r="H190" s="109"/>
      <c r="I190" s="111"/>
      <c r="J190" s="111"/>
      <c r="K190" s="95"/>
      <c r="L190" s="96"/>
      <c r="M190" s="113"/>
      <c r="N190" s="98"/>
      <c r="Q190" s="19"/>
    </row>
    <row r="191" spans="1:17" s="5" customFormat="1" ht="12.75" customHeight="1">
      <c r="A191" s="106"/>
      <c r="B191" s="107"/>
      <c r="C191" s="88"/>
      <c r="D191" s="89"/>
      <c r="E191" s="90"/>
      <c r="F191" s="91"/>
      <c r="G191" s="108"/>
      <c r="H191" s="93"/>
      <c r="I191" s="94"/>
      <c r="J191" s="94"/>
      <c r="K191" s="95"/>
      <c r="L191" s="96"/>
      <c r="M191" s="113"/>
      <c r="N191" s="98"/>
      <c r="Q191" s="19"/>
    </row>
    <row r="192" spans="1:17" s="5" customFormat="1" ht="12.75" customHeight="1">
      <c r="A192" s="106"/>
      <c r="B192" s="107"/>
      <c r="C192" s="88"/>
      <c r="D192" s="89"/>
      <c r="E192" s="90"/>
      <c r="F192" s="91"/>
      <c r="G192" s="108"/>
      <c r="H192" s="93"/>
      <c r="I192" s="94"/>
      <c r="J192" s="115"/>
      <c r="K192" s="95"/>
      <c r="L192" s="96"/>
      <c r="M192" s="113"/>
      <c r="N192" s="98"/>
      <c r="Q192" s="19"/>
    </row>
    <row r="193" spans="1:17" s="5" customFormat="1" ht="12.75" customHeight="1">
      <c r="A193" s="106"/>
      <c r="B193" s="107"/>
      <c r="C193" s="88"/>
      <c r="D193" s="89"/>
      <c r="E193" s="90"/>
      <c r="F193" s="91"/>
      <c r="G193" s="108"/>
      <c r="H193" s="109"/>
      <c r="I193" s="111"/>
      <c r="J193" s="116"/>
      <c r="K193" s="95"/>
      <c r="L193" s="96"/>
      <c r="M193" s="113"/>
      <c r="N193" s="98"/>
      <c r="Q193" s="19"/>
    </row>
    <row r="194" spans="1:17" s="5" customFormat="1" ht="12.75" customHeight="1">
      <c r="A194" s="106"/>
      <c r="B194" s="107"/>
      <c r="C194" s="88"/>
      <c r="D194" s="89"/>
      <c r="E194" s="90"/>
      <c r="F194" s="91"/>
      <c r="G194" s="108"/>
      <c r="H194" s="109"/>
      <c r="I194" s="111"/>
      <c r="J194" s="116"/>
      <c r="K194" s="95"/>
      <c r="L194" s="96"/>
      <c r="M194" s="113"/>
      <c r="N194" s="98"/>
      <c r="Q194" s="19"/>
    </row>
    <row r="195" spans="1:17" s="5" customFormat="1" ht="12.75" customHeight="1">
      <c r="A195" s="106"/>
      <c r="B195" s="107"/>
      <c r="C195" s="88"/>
      <c r="D195" s="89"/>
      <c r="E195" s="90"/>
      <c r="F195" s="91"/>
      <c r="G195" s="108"/>
      <c r="H195" s="109"/>
      <c r="I195" s="111"/>
      <c r="J195" s="116"/>
      <c r="K195" s="95"/>
      <c r="L195" s="96"/>
      <c r="M195" s="113"/>
      <c r="N195" s="98"/>
      <c r="Q195" s="19"/>
    </row>
    <row r="196" spans="1:17" s="5" customFormat="1" ht="12.75" customHeight="1">
      <c r="A196" s="106"/>
      <c r="B196" s="107"/>
      <c r="C196" s="88"/>
      <c r="D196" s="89"/>
      <c r="E196" s="90"/>
      <c r="F196" s="91"/>
      <c r="G196" s="108"/>
      <c r="H196" s="109"/>
      <c r="I196" s="111"/>
      <c r="J196" s="116"/>
      <c r="K196" s="95"/>
      <c r="L196" s="96"/>
      <c r="M196" s="113"/>
      <c r="N196" s="98"/>
      <c r="Q196" s="19"/>
    </row>
    <row r="197" spans="1:17" s="5" customFormat="1" ht="12.75" customHeight="1">
      <c r="A197" s="106"/>
      <c r="B197" s="107"/>
      <c r="C197" s="88"/>
      <c r="D197" s="89"/>
      <c r="E197" s="90"/>
      <c r="F197" s="91"/>
      <c r="G197" s="108"/>
      <c r="H197" s="109"/>
      <c r="I197" s="111"/>
      <c r="J197" s="116"/>
      <c r="K197" s="95"/>
      <c r="L197" s="96"/>
      <c r="M197" s="113"/>
      <c r="N197" s="98"/>
      <c r="Q197" s="19"/>
    </row>
    <row r="198" spans="1:17" s="5" customFormat="1" ht="12.75" customHeight="1">
      <c r="A198" s="106"/>
      <c r="B198" s="107"/>
      <c r="C198" s="88"/>
      <c r="D198" s="89"/>
      <c r="E198" s="90"/>
      <c r="F198" s="91"/>
      <c r="G198" s="108"/>
      <c r="H198" s="109"/>
      <c r="I198" s="111"/>
      <c r="J198" s="116"/>
      <c r="K198" s="95"/>
      <c r="L198" s="96"/>
      <c r="M198" s="113"/>
      <c r="N198" s="98"/>
      <c r="Q198" s="19"/>
    </row>
    <row r="199" spans="1:17" s="5" customFormat="1" ht="12.75" customHeight="1">
      <c r="A199" s="106"/>
      <c r="B199" s="107"/>
      <c r="C199" s="88"/>
      <c r="D199" s="89"/>
      <c r="E199" s="90"/>
      <c r="F199" s="91"/>
      <c r="G199" s="108"/>
      <c r="H199" s="109"/>
      <c r="I199" s="111"/>
      <c r="J199" s="116"/>
      <c r="K199" s="95"/>
      <c r="L199" s="96"/>
      <c r="M199" s="113"/>
      <c r="N199" s="98"/>
      <c r="Q199" s="19"/>
    </row>
    <row r="200" spans="1:17" s="5" customFormat="1" ht="12.75" customHeight="1">
      <c r="A200" s="106"/>
      <c r="B200" s="107"/>
      <c r="C200" s="88"/>
      <c r="D200" s="89"/>
      <c r="E200" s="90"/>
      <c r="F200" s="91"/>
      <c r="G200" s="108"/>
      <c r="H200" s="109"/>
      <c r="I200" s="111"/>
      <c r="J200" s="116"/>
      <c r="K200" s="95"/>
      <c r="L200" s="96"/>
      <c r="M200" s="113"/>
      <c r="N200" s="98"/>
      <c r="Q200" s="19"/>
    </row>
    <row r="201" spans="1:17" s="5" customFormat="1" ht="12.75" customHeight="1">
      <c r="A201" s="106"/>
      <c r="B201" s="107"/>
      <c r="C201" s="88"/>
      <c r="D201" s="89"/>
      <c r="E201" s="90"/>
      <c r="F201" s="91"/>
      <c r="G201" s="108"/>
      <c r="H201" s="109"/>
      <c r="I201" s="111"/>
      <c r="J201" s="116"/>
      <c r="K201" s="95"/>
      <c r="L201" s="96"/>
      <c r="M201" s="113"/>
      <c r="N201" s="98"/>
      <c r="Q201" s="19"/>
    </row>
    <row r="202" spans="1:17" s="5" customFormat="1" ht="12.75" customHeight="1">
      <c r="A202" s="106"/>
      <c r="B202" s="107"/>
      <c r="C202" s="88"/>
      <c r="D202" s="89"/>
      <c r="E202" s="90"/>
      <c r="F202" s="91"/>
      <c r="G202" s="108"/>
      <c r="H202" s="109"/>
      <c r="I202" s="111"/>
      <c r="J202" s="116"/>
      <c r="K202" s="95"/>
      <c r="L202" s="96"/>
      <c r="M202" s="113"/>
      <c r="N202" s="98"/>
      <c r="Q202" s="19"/>
    </row>
    <row r="203" spans="1:17" s="5" customFormat="1" ht="12.75" customHeight="1">
      <c r="A203" s="106"/>
      <c r="B203" s="107"/>
      <c r="C203" s="88"/>
      <c r="D203" s="89"/>
      <c r="E203" s="90"/>
      <c r="F203" s="91"/>
      <c r="G203" s="108"/>
      <c r="H203" s="109"/>
      <c r="I203" s="111"/>
      <c r="J203" s="116"/>
      <c r="K203" s="95"/>
      <c r="L203" s="96"/>
      <c r="M203" s="97"/>
      <c r="N203" s="98"/>
      <c r="Q203" s="19"/>
    </row>
    <row r="204" spans="1:17" s="5" customFormat="1" ht="12.75" customHeight="1">
      <c r="A204" s="106"/>
      <c r="B204" s="107"/>
      <c r="C204" s="88"/>
      <c r="D204" s="89"/>
      <c r="E204" s="90"/>
      <c r="F204" s="91"/>
      <c r="G204" s="108"/>
      <c r="H204" s="109"/>
      <c r="I204" s="111"/>
      <c r="J204" s="116"/>
      <c r="K204" s="95"/>
      <c r="L204" s="96"/>
      <c r="M204" s="113"/>
      <c r="N204" s="98"/>
      <c r="Q204" s="19"/>
    </row>
    <row r="205" spans="1:17" s="5" customFormat="1" ht="12.75" customHeight="1">
      <c r="A205" s="106"/>
      <c r="B205" s="107"/>
      <c r="C205" s="88"/>
      <c r="D205" s="89"/>
      <c r="E205" s="90"/>
      <c r="F205" s="91"/>
      <c r="G205" s="108"/>
      <c r="H205" s="93"/>
      <c r="I205" s="94"/>
      <c r="J205" s="115"/>
      <c r="K205" s="95"/>
      <c r="L205" s="96"/>
      <c r="M205" s="113"/>
      <c r="N205" s="98"/>
      <c r="Q205" s="19"/>
    </row>
    <row r="206" spans="1:17" s="5" customFormat="1" ht="12.75" customHeight="1">
      <c r="A206" s="106"/>
      <c r="B206" s="107"/>
      <c r="C206" s="88"/>
      <c r="D206" s="89"/>
      <c r="E206" s="90"/>
      <c r="F206" s="91"/>
      <c r="G206" s="108"/>
      <c r="H206" s="93"/>
      <c r="I206" s="94"/>
      <c r="J206" s="94"/>
      <c r="K206" s="95"/>
      <c r="L206" s="96"/>
      <c r="M206" s="113"/>
      <c r="N206" s="98"/>
      <c r="Q206" s="19"/>
    </row>
    <row r="207" spans="1:17" s="5" customFormat="1" ht="12.75" customHeight="1">
      <c r="A207" s="106"/>
      <c r="B207" s="107"/>
      <c r="C207" s="88"/>
      <c r="D207" s="89"/>
      <c r="E207" s="90"/>
      <c r="F207" s="117"/>
      <c r="G207" s="118"/>
      <c r="H207" s="118"/>
      <c r="I207" s="118"/>
      <c r="J207" s="118"/>
      <c r="K207" s="118"/>
      <c r="L207" s="118"/>
      <c r="M207" s="118"/>
      <c r="N207" s="98"/>
      <c r="Q207" s="19"/>
    </row>
    <row r="208" spans="1:17" s="5" customFormat="1" ht="12.75" customHeight="1">
      <c r="A208" s="106"/>
      <c r="B208" s="107"/>
      <c r="C208" s="88"/>
      <c r="D208" s="89"/>
      <c r="E208" s="90"/>
      <c r="F208" s="117"/>
      <c r="G208" s="118"/>
      <c r="H208" s="118"/>
      <c r="I208" s="118"/>
      <c r="J208" s="118"/>
      <c r="K208" s="118"/>
      <c r="L208" s="118"/>
      <c r="M208" s="118"/>
      <c r="N208" s="98"/>
      <c r="Q208" s="19"/>
    </row>
    <row r="209" spans="1:17" s="5" customFormat="1" ht="12.75" customHeight="1">
      <c r="A209" s="106"/>
      <c r="B209" s="107"/>
      <c r="C209" s="88"/>
      <c r="D209" s="89"/>
      <c r="E209" s="90"/>
      <c r="F209" s="117"/>
      <c r="G209" s="118"/>
      <c r="H209" s="118"/>
      <c r="I209" s="118"/>
      <c r="J209" s="118"/>
      <c r="K209" s="118"/>
      <c r="L209" s="118"/>
      <c r="M209" s="118"/>
      <c r="N209" s="98"/>
      <c r="Q209" s="19"/>
    </row>
    <row r="210" spans="1:17" s="5" customFormat="1" ht="12.75" customHeight="1">
      <c r="A210" s="106"/>
      <c r="B210" s="107"/>
      <c r="C210" s="88"/>
      <c r="D210" s="89"/>
      <c r="E210" s="90"/>
      <c r="F210" s="117"/>
      <c r="G210" s="118"/>
      <c r="H210" s="118"/>
      <c r="I210" s="118"/>
      <c r="J210" s="118"/>
      <c r="K210" s="118"/>
      <c r="L210" s="118"/>
      <c r="M210" s="118"/>
      <c r="N210" s="98"/>
      <c r="Q210" s="19"/>
    </row>
    <row r="211" spans="1:17" s="5" customFormat="1" ht="12.75" customHeight="1">
      <c r="A211" s="106"/>
      <c r="B211" s="107"/>
      <c r="C211" s="88"/>
      <c r="D211" s="89"/>
      <c r="E211" s="90"/>
      <c r="F211" s="117"/>
      <c r="G211" s="118"/>
      <c r="H211" s="118"/>
      <c r="I211" s="118"/>
      <c r="J211" s="118"/>
      <c r="K211" s="118"/>
      <c r="L211" s="118"/>
      <c r="M211" s="118"/>
      <c r="N211" s="98"/>
      <c r="Q211" s="19"/>
    </row>
    <row r="212" spans="1:17" s="5" customFormat="1" ht="12.75" customHeight="1">
      <c r="A212" s="106"/>
      <c r="B212" s="107"/>
      <c r="C212" s="88"/>
      <c r="D212" s="89"/>
      <c r="E212" s="90"/>
      <c r="F212" s="117"/>
      <c r="G212" s="118"/>
      <c r="H212" s="118"/>
      <c r="I212" s="118"/>
      <c r="J212" s="118"/>
      <c r="K212" s="118"/>
      <c r="L212" s="118"/>
      <c r="M212" s="118"/>
      <c r="N212" s="98"/>
      <c r="Q212" s="19"/>
    </row>
    <row r="213" spans="1:17" s="5" customFormat="1" ht="12.75" customHeight="1">
      <c r="A213" s="106"/>
      <c r="B213" s="107"/>
      <c r="C213" s="88"/>
      <c r="D213" s="89"/>
      <c r="E213" s="90"/>
      <c r="F213" s="117"/>
      <c r="G213" s="118"/>
      <c r="H213" s="118"/>
      <c r="I213" s="118"/>
      <c r="J213" s="118"/>
      <c r="K213" s="118"/>
      <c r="L213" s="118"/>
      <c r="M213" s="118"/>
      <c r="N213" s="98"/>
      <c r="Q213" s="19"/>
    </row>
    <row r="214" spans="1:17" s="5" customFormat="1" ht="12.75" customHeight="1">
      <c r="A214" s="106"/>
      <c r="B214" s="107"/>
      <c r="C214" s="88"/>
      <c r="D214" s="89"/>
      <c r="E214" s="90"/>
      <c r="F214" s="117"/>
      <c r="G214" s="118"/>
      <c r="H214" s="118"/>
      <c r="I214" s="118"/>
      <c r="J214" s="118"/>
      <c r="K214" s="118"/>
      <c r="L214" s="118"/>
      <c r="M214" s="118"/>
      <c r="N214" s="98"/>
      <c r="Q214" s="19"/>
    </row>
    <row r="215" spans="1:17" s="5" customFormat="1" ht="12.75" customHeight="1">
      <c r="A215" s="106"/>
      <c r="B215" s="107"/>
      <c r="C215" s="88"/>
      <c r="D215" s="89"/>
      <c r="E215" s="90"/>
      <c r="F215" s="117"/>
      <c r="G215" s="118"/>
      <c r="H215" s="118"/>
      <c r="I215" s="118"/>
      <c r="J215" s="118"/>
      <c r="K215" s="118"/>
      <c r="L215" s="118"/>
      <c r="M215" s="118"/>
      <c r="N215" s="98"/>
      <c r="Q215" s="19"/>
    </row>
    <row r="216" spans="1:17" s="5" customFormat="1" ht="12.75" customHeight="1">
      <c r="A216" s="106"/>
      <c r="B216" s="107"/>
      <c r="C216" s="88"/>
      <c r="D216" s="89"/>
      <c r="E216" s="90"/>
      <c r="F216" s="117"/>
      <c r="G216" s="118"/>
      <c r="H216" s="118"/>
      <c r="I216" s="118"/>
      <c r="J216" s="118"/>
      <c r="K216" s="118"/>
      <c r="L216" s="118"/>
      <c r="M216" s="118"/>
      <c r="N216" s="98"/>
      <c r="Q216" s="19"/>
    </row>
    <row r="217" spans="1:17" s="5" customFormat="1" ht="12.75" customHeight="1">
      <c r="A217" s="106"/>
      <c r="B217" s="107"/>
      <c r="C217" s="88"/>
      <c r="D217" s="89"/>
      <c r="E217" s="90"/>
      <c r="F217" s="117"/>
      <c r="G217" s="119"/>
      <c r="H217" s="119"/>
      <c r="I217" s="119"/>
      <c r="J217" s="119"/>
      <c r="K217" s="119"/>
      <c r="L217" s="119"/>
      <c r="M217" s="119"/>
      <c r="N217" s="98"/>
      <c r="Q217" s="19"/>
    </row>
    <row r="218" spans="1:17" s="5" customFormat="1" ht="12.75" customHeight="1">
      <c r="A218" s="106"/>
      <c r="B218" s="107"/>
      <c r="C218" s="88"/>
      <c r="D218" s="89"/>
      <c r="E218" s="90"/>
      <c r="F218" s="117"/>
      <c r="G218" s="118"/>
      <c r="H218" s="118"/>
      <c r="I218" s="118"/>
      <c r="J218" s="118"/>
      <c r="K218" s="118"/>
      <c r="L218" s="118"/>
      <c r="M218" s="118"/>
      <c r="N218" s="98"/>
      <c r="Q218" s="19"/>
    </row>
    <row r="219" spans="1:17" s="5" customFormat="1" ht="12.75" customHeight="1">
      <c r="A219" s="106"/>
      <c r="B219" s="107"/>
      <c r="C219" s="88"/>
      <c r="D219" s="89"/>
      <c r="E219" s="90"/>
      <c r="F219" s="117"/>
      <c r="G219" s="118"/>
      <c r="H219" s="118"/>
      <c r="I219" s="118"/>
      <c r="J219" s="118"/>
      <c r="K219" s="118"/>
      <c r="L219" s="118"/>
      <c r="M219" s="118"/>
      <c r="N219" s="98"/>
      <c r="Q219" s="19"/>
    </row>
    <row r="220" spans="1:17" s="5" customFormat="1" ht="12.75" customHeight="1">
      <c r="A220" s="106"/>
      <c r="B220" s="107"/>
      <c r="C220" s="88"/>
      <c r="D220" s="89"/>
      <c r="E220" s="90"/>
      <c r="F220" s="117"/>
      <c r="G220" s="118"/>
      <c r="H220" s="118"/>
      <c r="I220" s="118"/>
      <c r="J220" s="118"/>
      <c r="K220" s="118"/>
      <c r="L220" s="118"/>
      <c r="M220" s="118"/>
      <c r="N220" s="98"/>
      <c r="Q220" s="19"/>
    </row>
    <row r="221" spans="1:17" s="5" customFormat="1" ht="12.75" customHeight="1">
      <c r="A221" s="106"/>
      <c r="B221" s="107"/>
      <c r="C221" s="88"/>
      <c r="D221" s="89"/>
      <c r="E221" s="90"/>
      <c r="F221" s="117"/>
      <c r="G221" s="118"/>
      <c r="H221" s="118"/>
      <c r="I221" s="118"/>
      <c r="J221" s="118"/>
      <c r="K221" s="118"/>
      <c r="L221" s="118"/>
      <c r="M221" s="118"/>
      <c r="N221" s="98"/>
      <c r="Q221" s="19"/>
    </row>
    <row r="222" spans="1:17" s="5" customFormat="1" ht="12.75" customHeight="1">
      <c r="A222" s="106"/>
      <c r="B222" s="107"/>
      <c r="C222" s="88"/>
      <c r="D222" s="89"/>
      <c r="E222" s="90"/>
      <c r="F222" s="117"/>
      <c r="G222" s="118"/>
      <c r="H222" s="118"/>
      <c r="I222" s="118"/>
      <c r="J222" s="118"/>
      <c r="K222" s="118"/>
      <c r="L222" s="118"/>
      <c r="M222" s="118"/>
      <c r="N222" s="98"/>
      <c r="Q222" s="19"/>
    </row>
    <row r="223" spans="1:17" s="5" customFormat="1" ht="12.75" customHeight="1">
      <c r="A223" s="106"/>
      <c r="B223" s="107"/>
      <c r="C223" s="88"/>
      <c r="D223" s="89"/>
      <c r="E223" s="90"/>
      <c r="F223" s="117"/>
      <c r="G223" s="118"/>
      <c r="H223" s="118"/>
      <c r="I223" s="118"/>
      <c r="J223" s="118"/>
      <c r="K223" s="118"/>
      <c r="L223" s="118"/>
      <c r="M223" s="118"/>
      <c r="N223" s="98"/>
      <c r="Q223" s="19"/>
    </row>
    <row r="224" spans="1:17" s="5" customFormat="1" ht="12.75" customHeight="1">
      <c r="A224" s="106"/>
      <c r="B224" s="107"/>
      <c r="C224" s="88"/>
      <c r="D224" s="89"/>
      <c r="E224" s="90"/>
      <c r="F224" s="117"/>
      <c r="G224" s="118"/>
      <c r="H224" s="118"/>
      <c r="I224" s="118"/>
      <c r="J224" s="118"/>
      <c r="K224" s="118"/>
      <c r="L224" s="118"/>
      <c r="M224" s="118"/>
      <c r="N224" s="98"/>
      <c r="Q224" s="19"/>
    </row>
    <row r="225" spans="1:17" s="5" customFormat="1" ht="12.75" customHeight="1">
      <c r="A225" s="106"/>
      <c r="B225" s="107"/>
      <c r="C225" s="88"/>
      <c r="D225" s="89"/>
      <c r="E225" s="90"/>
      <c r="F225" s="117"/>
      <c r="G225" s="118"/>
      <c r="H225" s="118"/>
      <c r="I225" s="118"/>
      <c r="J225" s="118"/>
      <c r="K225" s="118"/>
      <c r="L225" s="118"/>
      <c r="M225" s="118"/>
      <c r="N225" s="98"/>
      <c r="Q225" s="19"/>
    </row>
    <row r="226" spans="1:17" s="5" customFormat="1" ht="12.75" customHeight="1">
      <c r="A226" s="106"/>
      <c r="B226" s="107"/>
      <c r="C226" s="88"/>
      <c r="D226" s="89"/>
      <c r="E226" s="90"/>
      <c r="F226" s="117"/>
      <c r="G226" s="118"/>
      <c r="H226" s="118"/>
      <c r="I226" s="118"/>
      <c r="J226" s="118"/>
      <c r="K226" s="118"/>
      <c r="L226" s="118"/>
      <c r="M226" s="118"/>
      <c r="N226" s="98"/>
      <c r="Q226" s="19"/>
    </row>
    <row r="227" spans="1:17" s="5" customFormat="1" ht="12.75" customHeight="1">
      <c r="A227" s="106"/>
      <c r="B227" s="107"/>
      <c r="C227" s="88"/>
      <c r="D227" s="89"/>
      <c r="E227" s="90"/>
      <c r="F227" s="117"/>
      <c r="G227" s="118"/>
      <c r="H227" s="118"/>
      <c r="I227" s="118"/>
      <c r="J227" s="118"/>
      <c r="K227" s="118"/>
      <c r="L227" s="118"/>
      <c r="M227" s="118"/>
      <c r="N227" s="98"/>
      <c r="Q227" s="19"/>
    </row>
    <row r="228" spans="1:17" s="5" customFormat="1" ht="12.75" customHeight="1">
      <c r="A228" s="106"/>
      <c r="B228" s="107"/>
      <c r="C228" s="88"/>
      <c r="D228" s="89"/>
      <c r="E228" s="90"/>
      <c r="F228" s="117"/>
      <c r="G228" s="118"/>
      <c r="H228" s="118"/>
      <c r="I228" s="118"/>
      <c r="J228" s="118"/>
      <c r="K228" s="118"/>
      <c r="L228" s="118"/>
      <c r="M228" s="118"/>
      <c r="N228" s="98"/>
      <c r="Q228" s="19"/>
    </row>
    <row r="229" spans="1:17" s="5" customFormat="1" ht="12.75" customHeight="1">
      <c r="A229" s="106"/>
      <c r="B229" s="107"/>
      <c r="C229" s="88"/>
      <c r="D229" s="89"/>
      <c r="E229" s="90"/>
      <c r="F229" s="117"/>
      <c r="G229" s="118"/>
      <c r="H229" s="118"/>
      <c r="I229" s="118"/>
      <c r="J229" s="118"/>
      <c r="K229" s="118"/>
      <c r="L229" s="118"/>
      <c r="M229" s="118"/>
      <c r="N229" s="98"/>
      <c r="Q229" s="19"/>
    </row>
    <row r="230" spans="1:17" s="5" customFormat="1" ht="12.75" customHeight="1">
      <c r="A230" s="106"/>
      <c r="B230" s="107"/>
      <c r="C230" s="88"/>
      <c r="D230" s="89"/>
      <c r="E230" s="90"/>
      <c r="F230" s="117"/>
      <c r="G230" s="118"/>
      <c r="H230" s="118"/>
      <c r="I230" s="118"/>
      <c r="J230" s="118"/>
      <c r="K230" s="118"/>
      <c r="L230" s="118"/>
      <c r="M230" s="118"/>
      <c r="N230" s="98"/>
      <c r="Q230" s="19"/>
    </row>
    <row r="231" spans="1:17" s="5" customFormat="1" ht="12.75" customHeight="1">
      <c r="A231" s="106"/>
      <c r="B231" s="107"/>
      <c r="C231" s="88"/>
      <c r="D231" s="89"/>
      <c r="E231" s="90"/>
      <c r="F231" s="117"/>
      <c r="G231" s="118"/>
      <c r="H231" s="118"/>
      <c r="I231" s="118"/>
      <c r="J231" s="118"/>
      <c r="K231" s="118"/>
      <c r="L231" s="118"/>
      <c r="M231" s="118"/>
      <c r="N231" s="98"/>
      <c r="Q231" s="19"/>
    </row>
    <row r="232" spans="1:17" s="5" customFormat="1" ht="12.75" customHeight="1">
      <c r="A232" s="106"/>
      <c r="B232" s="107"/>
      <c r="C232" s="88"/>
      <c r="D232" s="89"/>
      <c r="E232" s="90"/>
      <c r="F232" s="117"/>
      <c r="G232" s="118"/>
      <c r="H232" s="118"/>
      <c r="I232" s="118"/>
      <c r="J232" s="118"/>
      <c r="K232" s="118"/>
      <c r="L232" s="118"/>
      <c r="M232" s="118"/>
      <c r="N232" s="98"/>
      <c r="Q232" s="19"/>
    </row>
    <row r="233" spans="1:17" s="5" customFormat="1" ht="12.75" customHeight="1">
      <c r="A233" s="106"/>
      <c r="B233" s="107"/>
      <c r="C233" s="88"/>
      <c r="D233" s="89"/>
      <c r="E233" s="90"/>
      <c r="F233" s="117"/>
      <c r="G233" s="118"/>
      <c r="H233" s="118"/>
      <c r="I233" s="118"/>
      <c r="J233" s="118"/>
      <c r="K233" s="118"/>
      <c r="L233" s="118"/>
      <c r="M233" s="118"/>
      <c r="N233" s="98"/>
      <c r="Q233" s="19"/>
    </row>
    <row r="234" spans="1:17" s="5" customFormat="1" ht="12.75" customHeight="1">
      <c r="A234" s="106"/>
      <c r="B234" s="107"/>
      <c r="C234" s="88"/>
      <c r="D234" s="89"/>
      <c r="E234" s="90"/>
      <c r="F234" s="117"/>
      <c r="G234" s="118"/>
      <c r="H234" s="118"/>
      <c r="I234" s="118"/>
      <c r="J234" s="118"/>
      <c r="K234" s="118"/>
      <c r="L234" s="118"/>
      <c r="M234" s="118"/>
      <c r="N234" s="98"/>
      <c r="Q234" s="19"/>
    </row>
    <row r="235" spans="1:17" s="5" customFormat="1" ht="12.75" customHeight="1">
      <c r="A235" s="106"/>
      <c r="B235" s="107"/>
      <c r="C235" s="120"/>
      <c r="D235" s="89"/>
      <c r="E235" s="90"/>
      <c r="F235" s="117"/>
      <c r="G235" s="118"/>
      <c r="H235" s="118"/>
      <c r="I235" s="118"/>
      <c r="J235" s="118"/>
      <c r="K235" s="118"/>
      <c r="L235" s="118"/>
      <c r="M235" s="118"/>
      <c r="N235" s="98"/>
      <c r="Q235" s="19"/>
    </row>
    <row r="236" spans="1:17" s="5" customFormat="1" ht="12.75" customHeight="1">
      <c r="A236" s="106"/>
      <c r="B236" s="107"/>
      <c r="C236" s="120"/>
      <c r="D236" s="89"/>
      <c r="E236" s="90"/>
      <c r="F236" s="117"/>
      <c r="G236" s="118"/>
      <c r="H236" s="118"/>
      <c r="I236" s="118"/>
      <c r="J236" s="118"/>
      <c r="K236" s="118"/>
      <c r="L236" s="118"/>
      <c r="M236" s="118"/>
      <c r="N236" s="98"/>
      <c r="Q236" s="19"/>
    </row>
    <row r="237" spans="1:17" s="5" customFormat="1" ht="12.75" customHeight="1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Q237" s="19"/>
    </row>
    <row r="238" spans="1:17" s="5" customFormat="1" ht="12.75" customHeight="1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Q238" s="19"/>
    </row>
  </sheetData>
  <mergeCells count="63">
    <mergeCell ref="A159:C160"/>
    <mergeCell ref="F160:F161"/>
    <mergeCell ref="F162:F163"/>
    <mergeCell ref="A163:C164"/>
    <mergeCell ref="A165:C166"/>
    <mergeCell ref="F150:F151"/>
    <mergeCell ref="A151:C152"/>
    <mergeCell ref="A153:C154"/>
    <mergeCell ref="H154:I155"/>
    <mergeCell ref="H156:I157"/>
    <mergeCell ref="A157:C158"/>
    <mergeCell ref="A141:C142"/>
    <mergeCell ref="J142:K143"/>
    <mergeCell ref="J144:K145"/>
    <mergeCell ref="A145:C146"/>
    <mergeCell ref="A147:C148"/>
    <mergeCell ref="F148:F149"/>
    <mergeCell ref="H132:I133"/>
    <mergeCell ref="A133:C134"/>
    <mergeCell ref="A135:C136"/>
    <mergeCell ref="F136:F137"/>
    <mergeCell ref="F138:F139"/>
    <mergeCell ref="A139:C140"/>
    <mergeCell ref="H130:I131"/>
    <mergeCell ref="A111:C112"/>
    <mergeCell ref="F112:F113"/>
    <mergeCell ref="F114:F115"/>
    <mergeCell ref="A115:C116"/>
    <mergeCell ref="A117:C118"/>
    <mergeCell ref="A123:C124"/>
    <mergeCell ref="F124:F125"/>
    <mergeCell ref="F126:F127"/>
    <mergeCell ref="A127:C128"/>
    <mergeCell ref="A129:C130"/>
    <mergeCell ref="K118:M119"/>
    <mergeCell ref="H119:I120"/>
    <mergeCell ref="K120:M121"/>
    <mergeCell ref="A121:C122"/>
    <mergeCell ref="F102:F103"/>
    <mergeCell ref="A103:C104"/>
    <mergeCell ref="A105:C106"/>
    <mergeCell ref="H106:I107"/>
    <mergeCell ref="H108:I109"/>
    <mergeCell ref="A109:C110"/>
    <mergeCell ref="A93:C94"/>
    <mergeCell ref="J94:K95"/>
    <mergeCell ref="J96:K97"/>
    <mergeCell ref="A97:C98"/>
    <mergeCell ref="A99:C100"/>
    <mergeCell ref="F100:F101"/>
    <mergeCell ref="H84:I85"/>
    <mergeCell ref="A85:C86"/>
    <mergeCell ref="A87:C88"/>
    <mergeCell ref="F88:F89"/>
    <mergeCell ref="F90:F91"/>
    <mergeCell ref="A91:C92"/>
    <mergeCell ref="H82:I83"/>
    <mergeCell ref="A73:C74"/>
    <mergeCell ref="A75:C76"/>
    <mergeCell ref="F76:F77"/>
    <mergeCell ref="F78:F79"/>
    <mergeCell ref="A79:C80"/>
    <mergeCell ref="A81:C82"/>
  </mergeCells>
  <pageMargins left="0.23622047244094491" right="0.23622047244094491" top="0.19685039370078741" bottom="0.19685039370078741" header="0.31496062992125984" footer="0.31496062992125984"/>
  <pageSetup paperSize="9" scale="83" fitToHeight="0" orientation="portrait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Q110"/>
  <sheetViews>
    <sheetView showGridLines="0" showZeros="0" tabSelected="1" zoomScaleSheetLayoutView="110" zoomScalePageLayoutView="40" workbookViewId="0">
      <pane ySplit="3" topLeftCell="A4" activePane="bottomLeft" state="frozen"/>
      <selection activeCell="L28" sqref="L28"/>
      <selection pane="bottomLeft" activeCell="T11" sqref="T11"/>
    </sheetView>
  </sheetViews>
  <sheetFormatPr defaultRowHeight="12.75" customHeight="1"/>
  <cols>
    <col min="1" max="1" width="5.28515625" style="1" customWidth="1"/>
    <col min="2" max="2" width="7" style="2" customWidth="1"/>
    <col min="3" max="3" width="5.7109375" style="3" customWidth="1"/>
    <col min="4" max="4" width="4.42578125" style="2" customWidth="1"/>
    <col min="5" max="5" width="3.42578125" style="2" customWidth="1"/>
    <col min="6" max="6" width="16.7109375" style="4" customWidth="1"/>
    <col min="7" max="7" width="7.7109375" style="2" customWidth="1"/>
    <col min="8" max="8" width="9.5703125" style="4" customWidth="1"/>
    <col min="9" max="9" width="10.28515625" style="4" customWidth="1"/>
    <col min="10" max="10" width="11.7109375" style="4" customWidth="1"/>
    <col min="11" max="11" width="3.42578125" style="5" customWidth="1"/>
    <col min="12" max="12" width="8.7109375" style="6" customWidth="1"/>
    <col min="13" max="13" width="5.28515625" style="5" customWidth="1"/>
    <col min="14" max="14" width="4.28515625" style="5" customWidth="1"/>
    <col min="15" max="15" width="3.28515625" style="5" customWidth="1"/>
    <col min="16" max="16" width="16.7109375" style="5" customWidth="1"/>
    <col min="17" max="17" width="7.7109375" style="19" customWidth="1"/>
    <col min="18" max="16384" width="9.140625" style="20"/>
  </cols>
  <sheetData>
    <row r="1" spans="1:17" s="9" customFormat="1" ht="12.75" customHeight="1">
      <c r="A1" s="1"/>
      <c r="B1" s="2"/>
      <c r="C1" s="3"/>
      <c r="D1" s="2"/>
      <c r="E1" s="2"/>
      <c r="F1" s="4"/>
      <c r="G1" s="2"/>
      <c r="H1" s="4"/>
      <c r="I1" s="4"/>
      <c r="J1" s="4"/>
      <c r="K1" s="5"/>
      <c r="L1" s="6"/>
      <c r="M1" s="5"/>
      <c r="N1" s="5"/>
      <c r="O1" s="7"/>
      <c r="P1" s="7"/>
      <c r="Q1" s="8"/>
    </row>
    <row r="2" spans="1:17" s="9" customFormat="1" ht="43.5" customHeight="1">
      <c r="A2" s="10" t="s">
        <v>0</v>
      </c>
      <c r="B2" s="11" t="s">
        <v>1</v>
      </c>
      <c r="C2" s="10" t="s">
        <v>2</v>
      </c>
      <c r="D2" s="10" t="s">
        <v>3</v>
      </c>
      <c r="E2" s="12" t="s">
        <v>4</v>
      </c>
      <c r="F2" s="13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4" t="s">
        <v>11</v>
      </c>
      <c r="M2" s="10" t="s">
        <v>12</v>
      </c>
      <c r="N2" s="10" t="s">
        <v>13</v>
      </c>
      <c r="O2" s="7"/>
      <c r="P2" s="7"/>
      <c r="Q2" s="8"/>
    </row>
    <row r="3" spans="1:17" ht="12.75" customHeight="1">
      <c r="A3" s="15"/>
      <c r="B3" s="15"/>
      <c r="C3" s="16"/>
      <c r="D3" s="15"/>
      <c r="E3" s="15"/>
      <c r="F3" s="17"/>
      <c r="G3" s="15"/>
      <c r="H3" s="17"/>
      <c r="I3" s="17"/>
      <c r="J3" s="17"/>
      <c r="K3" s="18"/>
      <c r="L3" s="18"/>
      <c r="M3" s="18"/>
      <c r="N3" s="18"/>
    </row>
    <row r="4" spans="1:17" s="19" customFormat="1" ht="12.75" customHeight="1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5"/>
      <c r="P4" s="5"/>
    </row>
    <row r="5" spans="1:17" ht="12.75" customHeight="1">
      <c r="H5" s="2"/>
      <c r="I5" s="2"/>
      <c r="J5" s="2"/>
      <c r="L5" s="5"/>
      <c r="N5" s="5">
        <v>0</v>
      </c>
      <c r="Q5" s="5"/>
    </row>
    <row r="6" spans="1:17" ht="12.75" customHeight="1">
      <c r="A6" s="22">
        <v>32</v>
      </c>
      <c r="B6" s="22"/>
      <c r="C6" s="22"/>
      <c r="D6" s="22"/>
      <c r="E6" s="23"/>
      <c r="F6" s="22"/>
      <c r="G6" s="22"/>
      <c r="H6" s="22"/>
      <c r="I6" s="22"/>
      <c r="J6" s="22"/>
      <c r="K6" s="22"/>
      <c r="L6" s="22"/>
      <c r="M6" s="22"/>
      <c r="N6" s="5">
        <v>0</v>
      </c>
      <c r="Q6" s="5"/>
    </row>
    <row r="7" spans="1:17" ht="12.75" customHeight="1">
      <c r="H7" s="2"/>
      <c r="I7" s="2"/>
      <c r="J7" s="2"/>
      <c r="L7" s="5"/>
      <c r="N7" s="5">
        <v>0</v>
      </c>
      <c r="Q7" s="5"/>
    </row>
    <row r="8" spans="1:17" s="19" customFormat="1" ht="12.75" customHeight="1">
      <c r="A8" s="47"/>
      <c r="B8" s="47"/>
      <c r="C8" s="47"/>
      <c r="D8" s="47"/>
      <c r="E8" s="47"/>
      <c r="F8" s="48"/>
      <c r="G8" s="47"/>
      <c r="H8" s="47"/>
      <c r="I8" s="47"/>
      <c r="J8" s="47"/>
      <c r="K8" s="47"/>
      <c r="L8" s="47"/>
      <c r="M8" s="47"/>
      <c r="N8" s="5"/>
      <c r="O8" s="2" t="s">
        <v>14</v>
      </c>
      <c r="P8" s="2" t="s">
        <v>15</v>
      </c>
      <c r="Q8" s="5"/>
    </row>
    <row r="9" spans="1:17" s="19" customFormat="1" ht="12.75" customHeight="1">
      <c r="A9" s="49"/>
      <c r="B9" s="50"/>
      <c r="C9" s="51"/>
      <c r="D9" s="35"/>
      <c r="E9" s="25"/>
      <c r="F9" s="188" t="s">
        <v>18</v>
      </c>
      <c r="G9" s="189"/>
      <c r="H9" s="189">
        <f>IFERROR(VLOOKUP(F9,A$57:D$104,4,0),"")</f>
        <v>1</v>
      </c>
      <c r="I9" s="189">
        <f>IFERROR(VLOOKUP(F9,F$57:G$104,2,0),"")</f>
        <v>0</v>
      </c>
      <c r="J9" s="189" t="str">
        <f>IFERROR(VLOOKUP(F9,H$64:K$100,3,0),"")</f>
        <v/>
      </c>
      <c r="K9" s="189" t="str">
        <f>IFERROR(VLOOKUP(F9,J$64:L$102,3,0),"")</f>
        <v/>
      </c>
      <c r="L9" s="190"/>
      <c r="M9" s="190"/>
      <c r="N9" s="44"/>
      <c r="O9" s="44">
        <f>IF(F9&lt;&gt;"",COUNTIF(A56:L95,F9),0)</f>
        <v>2</v>
      </c>
      <c r="P9" s="194">
        <f>SUM(H9:N9)</f>
        <v>1</v>
      </c>
      <c r="Q9" s="5"/>
    </row>
    <row r="10" spans="1:17" s="19" customFormat="1" ht="12.75" customHeight="1">
      <c r="A10" s="49"/>
      <c r="B10" s="50"/>
      <c r="C10" s="51"/>
      <c r="D10" s="35"/>
      <c r="E10" s="25"/>
      <c r="F10" s="188" t="s">
        <v>19</v>
      </c>
      <c r="G10" s="189"/>
      <c r="H10" s="189">
        <f t="shared" ref="H10:H54" si="0">IFERROR(VLOOKUP(F10,A$57:D$104,4,0),"")</f>
        <v>0</v>
      </c>
      <c r="I10" s="189" t="str">
        <f t="shared" ref="I10:I54" si="1">IFERROR(VLOOKUP(F10,F$57:G$104,2,0),"")</f>
        <v/>
      </c>
      <c r="J10" s="189" t="str">
        <f t="shared" ref="J10:J54" si="2">IFERROR(VLOOKUP(F10,H$64:K$100,3,0),"")</f>
        <v/>
      </c>
      <c r="K10" s="189" t="str">
        <f t="shared" ref="K10:K54" si="3">IFERROR(VLOOKUP(F10,J$64:L$102,3,0),"")</f>
        <v/>
      </c>
      <c r="L10" s="190"/>
      <c r="M10" s="190"/>
      <c r="N10" s="44"/>
      <c r="O10" s="44">
        <f>IF(F10&lt;&gt;"",COUNTIF(A57:L95,F10),0)</f>
        <v>1</v>
      </c>
      <c r="P10" s="194">
        <f t="shared" ref="P10:P24" si="4">SUM(H10:N10)</f>
        <v>0</v>
      </c>
      <c r="Q10" s="5"/>
    </row>
    <row r="11" spans="1:17" s="19" customFormat="1" ht="12.75" customHeight="1">
      <c r="A11" s="49"/>
      <c r="B11" s="50"/>
      <c r="C11" s="51"/>
      <c r="D11" s="35"/>
      <c r="E11" s="25"/>
      <c r="F11" s="188" t="s">
        <v>20</v>
      </c>
      <c r="G11" s="189"/>
      <c r="H11" s="189">
        <f t="shared" si="0"/>
        <v>1</v>
      </c>
      <c r="I11" s="189">
        <f t="shared" si="1"/>
        <v>1</v>
      </c>
      <c r="J11" s="189">
        <f t="shared" si="2"/>
        <v>0</v>
      </c>
      <c r="K11" s="189" t="str">
        <f t="shared" si="3"/>
        <v/>
      </c>
      <c r="L11" s="190"/>
      <c r="M11" s="190"/>
      <c r="N11" s="44"/>
      <c r="O11" s="44">
        <f>IF(F11&lt;&gt;"",COUNTIF(A58:L95,F11),0)</f>
        <v>3</v>
      </c>
      <c r="P11" s="194">
        <f t="shared" si="4"/>
        <v>2</v>
      </c>
      <c r="Q11" s="5"/>
    </row>
    <row r="12" spans="1:17" s="19" customFormat="1" ht="12.75" customHeight="1">
      <c r="A12" s="49"/>
      <c r="B12" s="50"/>
      <c r="C12" s="51"/>
      <c r="D12" s="35"/>
      <c r="E12" s="25"/>
      <c r="F12" s="188" t="s">
        <v>21</v>
      </c>
      <c r="G12" s="189"/>
      <c r="H12" s="189">
        <f t="shared" si="0"/>
        <v>0</v>
      </c>
      <c r="I12" s="189" t="str">
        <f t="shared" si="1"/>
        <v/>
      </c>
      <c r="J12" s="189" t="str">
        <f t="shared" si="2"/>
        <v/>
      </c>
      <c r="K12" s="189" t="str">
        <f t="shared" si="3"/>
        <v/>
      </c>
      <c r="L12" s="190"/>
      <c r="M12" s="190"/>
      <c r="N12" s="44"/>
      <c r="O12" s="44">
        <f>IF(F12&lt;&gt;"",COUNTIF(A59:L95,F12),0)</f>
        <v>1</v>
      </c>
      <c r="P12" s="194">
        <f t="shared" si="4"/>
        <v>0</v>
      </c>
      <c r="Q12" s="5"/>
    </row>
    <row r="13" spans="1:17" s="19" customFormat="1" ht="12.75" customHeight="1">
      <c r="A13" s="49"/>
      <c r="B13" s="50"/>
      <c r="C13" s="51"/>
      <c r="D13" s="35"/>
      <c r="E13" s="25"/>
      <c r="F13" s="188" t="s">
        <v>22</v>
      </c>
      <c r="G13" s="189"/>
      <c r="H13" s="189">
        <f t="shared" si="0"/>
        <v>1</v>
      </c>
      <c r="I13" s="189">
        <f t="shared" si="1"/>
        <v>0</v>
      </c>
      <c r="J13" s="189" t="str">
        <f t="shared" si="2"/>
        <v/>
      </c>
      <c r="K13" s="189" t="str">
        <f t="shared" si="3"/>
        <v/>
      </c>
      <c r="L13" s="190"/>
      <c r="M13" s="190"/>
      <c r="N13" s="44"/>
      <c r="O13" s="44">
        <f>IF(F13&lt;&gt;"",COUNTIF(A60:L95,F13),0)</f>
        <v>2</v>
      </c>
      <c r="P13" s="194">
        <f t="shared" si="4"/>
        <v>1</v>
      </c>
      <c r="Q13" s="5"/>
    </row>
    <row r="14" spans="1:17" s="19" customFormat="1" ht="12.75" customHeight="1">
      <c r="A14" s="49"/>
      <c r="B14" s="50"/>
      <c r="C14" s="51"/>
      <c r="D14" s="35"/>
      <c r="E14" s="25"/>
      <c r="F14" s="188" t="s">
        <v>23</v>
      </c>
      <c r="G14" s="189"/>
      <c r="H14" s="189">
        <f t="shared" si="0"/>
        <v>0</v>
      </c>
      <c r="I14" s="189" t="str">
        <f t="shared" si="1"/>
        <v/>
      </c>
      <c r="J14" s="189" t="str">
        <f t="shared" si="2"/>
        <v/>
      </c>
      <c r="K14" s="189" t="str">
        <f t="shared" si="3"/>
        <v/>
      </c>
      <c r="L14" s="190"/>
      <c r="M14" s="190"/>
      <c r="N14" s="44"/>
      <c r="O14" s="44">
        <f>IF(F14&lt;&gt;"",COUNTIF(A61:L95,F14),0)</f>
        <v>1</v>
      </c>
      <c r="P14" s="194">
        <f t="shared" si="4"/>
        <v>0</v>
      </c>
      <c r="Q14" s="5"/>
    </row>
    <row r="15" spans="1:17" s="19" customFormat="1" ht="12.75" customHeight="1">
      <c r="A15" s="49"/>
      <c r="B15" s="50"/>
      <c r="C15" s="51"/>
      <c r="D15" s="35"/>
      <c r="E15" s="25"/>
      <c r="F15" s="188" t="s">
        <v>24</v>
      </c>
      <c r="G15" s="189"/>
      <c r="H15" s="189">
        <f t="shared" si="0"/>
        <v>1</v>
      </c>
      <c r="I15" s="189">
        <f t="shared" si="1"/>
        <v>1</v>
      </c>
      <c r="J15" s="189">
        <f t="shared" si="2"/>
        <v>1</v>
      </c>
      <c r="K15" s="189">
        <f t="shared" si="3"/>
        <v>1</v>
      </c>
      <c r="L15" s="190"/>
      <c r="M15" s="190"/>
      <c r="N15" s="44"/>
      <c r="O15" s="44">
        <f>IF(F15&lt;&gt;"",COUNTIF(A62:L95,F15),0)</f>
        <v>4</v>
      </c>
      <c r="P15" s="194">
        <f t="shared" si="4"/>
        <v>4</v>
      </c>
      <c r="Q15" s="5"/>
    </row>
    <row r="16" spans="1:17" s="19" customFormat="1" ht="12.75" customHeight="1">
      <c r="A16" s="49"/>
      <c r="B16" s="50"/>
      <c r="C16" s="51"/>
      <c r="D16" s="35"/>
      <c r="E16" s="25"/>
      <c r="F16" s="188" t="s">
        <v>25</v>
      </c>
      <c r="G16" s="189"/>
      <c r="H16" s="189">
        <f t="shared" si="0"/>
        <v>0</v>
      </c>
      <c r="I16" s="189" t="str">
        <f t="shared" si="1"/>
        <v/>
      </c>
      <c r="J16" s="189" t="str">
        <f t="shared" si="2"/>
        <v/>
      </c>
      <c r="K16" s="189" t="str">
        <f t="shared" si="3"/>
        <v/>
      </c>
      <c r="L16" s="190"/>
      <c r="M16" s="190"/>
      <c r="N16" s="44"/>
      <c r="O16" s="44">
        <f>IF(F16&lt;&gt;"",COUNTIF(A63:L95,F16),0)</f>
        <v>1</v>
      </c>
      <c r="P16" s="194">
        <f t="shared" si="4"/>
        <v>0</v>
      </c>
      <c r="Q16" s="5"/>
    </row>
    <row r="17" spans="1:17" s="19" customFormat="1" ht="12.75" customHeight="1">
      <c r="A17" s="49"/>
      <c r="B17" s="50"/>
      <c r="C17" s="51"/>
      <c r="D17" s="35"/>
      <c r="E17" s="25"/>
      <c r="F17" s="188" t="s">
        <v>26</v>
      </c>
      <c r="G17" s="189"/>
      <c r="H17" s="189">
        <f t="shared" si="0"/>
        <v>1</v>
      </c>
      <c r="I17" s="189">
        <f t="shared" si="1"/>
        <v>0</v>
      </c>
      <c r="J17" s="189" t="str">
        <f t="shared" si="2"/>
        <v/>
      </c>
      <c r="K17" s="189" t="str">
        <f t="shared" si="3"/>
        <v/>
      </c>
      <c r="L17" s="190"/>
      <c r="M17" s="190"/>
      <c r="N17" s="44"/>
      <c r="O17" s="44">
        <f>IF(F17&lt;&gt;"",COUNTIF(A64:L95,F17),0)</f>
        <v>2</v>
      </c>
      <c r="P17" s="194">
        <f t="shared" si="4"/>
        <v>1</v>
      </c>
      <c r="Q17" s="5"/>
    </row>
    <row r="18" spans="1:17" s="19" customFormat="1" ht="12.75" customHeight="1">
      <c r="A18" s="49"/>
      <c r="B18" s="50"/>
      <c r="C18" s="51"/>
      <c r="D18" s="35"/>
      <c r="E18" s="25"/>
      <c r="F18" s="188" t="s">
        <v>27</v>
      </c>
      <c r="G18" s="189"/>
      <c r="H18" s="189">
        <f t="shared" si="0"/>
        <v>0</v>
      </c>
      <c r="I18" s="189" t="str">
        <f t="shared" si="1"/>
        <v/>
      </c>
      <c r="J18" s="189" t="str">
        <f t="shared" si="2"/>
        <v/>
      </c>
      <c r="K18" s="189" t="str">
        <f t="shared" si="3"/>
        <v/>
      </c>
      <c r="L18" s="190"/>
      <c r="M18" s="190"/>
      <c r="N18" s="44"/>
      <c r="O18" s="44">
        <f>IF(F18&lt;&gt;"",COUNTIF(A65:L95,F18),0)</f>
        <v>1</v>
      </c>
      <c r="P18" s="194">
        <f t="shared" si="4"/>
        <v>0</v>
      </c>
      <c r="Q18" s="5"/>
    </row>
    <row r="19" spans="1:17" s="19" customFormat="1" ht="12.75" customHeight="1">
      <c r="A19" s="49"/>
      <c r="B19" s="50"/>
      <c r="C19" s="51"/>
      <c r="D19" s="35"/>
      <c r="E19" s="25"/>
      <c r="F19" s="188" t="s">
        <v>28</v>
      </c>
      <c r="G19" s="189"/>
      <c r="H19" s="189">
        <f t="shared" si="0"/>
        <v>1</v>
      </c>
      <c r="I19" s="189">
        <f t="shared" si="1"/>
        <v>1</v>
      </c>
      <c r="J19" s="189">
        <f t="shared" si="2"/>
        <v>1</v>
      </c>
      <c r="K19" s="189">
        <f t="shared" si="3"/>
        <v>0</v>
      </c>
      <c r="L19" s="190"/>
      <c r="M19" s="190"/>
      <c r="N19" s="44"/>
      <c r="O19" s="44">
        <f>IF(F19&lt;&gt;"",COUNTIF(A66:L95,F19),0)</f>
        <v>4</v>
      </c>
      <c r="P19" s="194">
        <f t="shared" si="4"/>
        <v>3</v>
      </c>
      <c r="Q19" s="5"/>
    </row>
    <row r="20" spans="1:17" s="19" customFormat="1" ht="12.75" customHeight="1">
      <c r="A20" s="49"/>
      <c r="B20" s="50"/>
      <c r="C20" s="51"/>
      <c r="D20" s="35"/>
      <c r="E20" s="25"/>
      <c r="F20" s="188" t="s">
        <v>29</v>
      </c>
      <c r="G20" s="189"/>
      <c r="H20" s="189">
        <f t="shared" si="0"/>
        <v>0</v>
      </c>
      <c r="I20" s="189" t="str">
        <f t="shared" si="1"/>
        <v/>
      </c>
      <c r="J20" s="189" t="str">
        <f t="shared" si="2"/>
        <v/>
      </c>
      <c r="K20" s="189" t="str">
        <f t="shared" si="3"/>
        <v/>
      </c>
      <c r="L20" s="190"/>
      <c r="M20" s="190"/>
      <c r="N20" s="44"/>
      <c r="O20" s="44">
        <f>IF(F20&lt;&gt;"",COUNTIF(A67:L95,F20),0)</f>
        <v>1</v>
      </c>
      <c r="P20" s="194">
        <f t="shared" si="4"/>
        <v>0</v>
      </c>
      <c r="Q20" s="5"/>
    </row>
    <row r="21" spans="1:17" s="19" customFormat="1" ht="12.75" customHeight="1">
      <c r="A21" s="49"/>
      <c r="B21" s="50"/>
      <c r="C21" s="51"/>
      <c r="D21" s="35"/>
      <c r="E21" s="25"/>
      <c r="F21" s="188" t="s">
        <v>30</v>
      </c>
      <c r="G21" s="189"/>
      <c r="H21" s="189">
        <f t="shared" si="0"/>
        <v>1</v>
      </c>
      <c r="I21" s="189" t="str">
        <f t="shared" si="1"/>
        <v/>
      </c>
      <c r="J21" s="189" t="str">
        <f t="shared" si="2"/>
        <v/>
      </c>
      <c r="K21" s="189" t="str">
        <f t="shared" si="3"/>
        <v/>
      </c>
      <c r="L21" s="190"/>
      <c r="M21" s="190"/>
      <c r="N21" s="44"/>
      <c r="O21" s="44">
        <f>IF(F21&lt;&gt;"",COUNTIF(A68:L95,F21),0)</f>
        <v>1</v>
      </c>
      <c r="P21" s="194">
        <f t="shared" si="4"/>
        <v>1</v>
      </c>
      <c r="Q21" s="5"/>
    </row>
    <row r="22" spans="1:17" s="19" customFormat="1" ht="12.75" customHeight="1">
      <c r="A22" s="49"/>
      <c r="B22" s="50"/>
      <c r="C22" s="51"/>
      <c r="D22" s="35"/>
      <c r="E22" s="25"/>
      <c r="F22" s="188" t="s">
        <v>31</v>
      </c>
      <c r="G22" s="189"/>
      <c r="H22" s="189">
        <f t="shared" si="0"/>
        <v>0</v>
      </c>
      <c r="I22" s="189" t="str">
        <f t="shared" si="1"/>
        <v/>
      </c>
      <c r="J22" s="189" t="str">
        <f t="shared" si="2"/>
        <v/>
      </c>
      <c r="K22" s="189" t="str">
        <f t="shared" si="3"/>
        <v/>
      </c>
      <c r="L22" s="190"/>
      <c r="M22" s="190"/>
      <c r="N22" s="44"/>
      <c r="O22" s="44">
        <f>IF(F22&lt;&gt;"",COUNTIF(A69:L95,F22),0)</f>
        <v>1</v>
      </c>
      <c r="P22" s="194">
        <f t="shared" si="4"/>
        <v>0</v>
      </c>
      <c r="Q22" s="5"/>
    </row>
    <row r="23" spans="1:17" s="19" customFormat="1" ht="12.75" customHeight="1">
      <c r="A23" s="49"/>
      <c r="B23" s="50"/>
      <c r="C23" s="51"/>
      <c r="D23" s="35"/>
      <c r="E23" s="25"/>
      <c r="F23" s="188" t="s">
        <v>32</v>
      </c>
      <c r="G23" s="189"/>
      <c r="H23" s="189" t="str">
        <f t="shared" si="0"/>
        <v/>
      </c>
      <c r="I23" s="189" t="str">
        <f t="shared" si="1"/>
        <v/>
      </c>
      <c r="J23" s="189" t="str">
        <f t="shared" si="2"/>
        <v/>
      </c>
      <c r="K23" s="189" t="str">
        <f t="shared" si="3"/>
        <v/>
      </c>
      <c r="L23" s="190"/>
      <c r="M23" s="190"/>
      <c r="N23" s="44"/>
      <c r="O23" s="44">
        <f>IF(F23&lt;&gt;"",COUNTIF(A70:L95,F23),0)</f>
        <v>0</v>
      </c>
      <c r="P23" s="194">
        <f t="shared" si="4"/>
        <v>0</v>
      </c>
      <c r="Q23" s="5"/>
    </row>
    <row r="24" spans="1:17" s="19" customFormat="1" ht="12.75" customHeight="1">
      <c r="A24" s="49"/>
      <c r="B24" s="50"/>
      <c r="C24" s="51"/>
      <c r="D24" s="35"/>
      <c r="E24" s="25"/>
      <c r="F24" s="188" t="s">
        <v>33</v>
      </c>
      <c r="G24" s="189"/>
      <c r="H24" s="189" t="str">
        <f t="shared" si="0"/>
        <v/>
      </c>
      <c r="I24" s="189" t="str">
        <f t="shared" si="1"/>
        <v/>
      </c>
      <c r="J24" s="189" t="str">
        <f t="shared" si="2"/>
        <v/>
      </c>
      <c r="K24" s="189" t="str">
        <f t="shared" si="3"/>
        <v/>
      </c>
      <c r="L24" s="190"/>
      <c r="M24" s="190"/>
      <c r="N24" s="44"/>
      <c r="O24" s="44">
        <f>IF(F24&lt;&gt;"",COUNTIF(A71:L95,F24),0)</f>
        <v>0</v>
      </c>
      <c r="P24" s="194">
        <f t="shared" si="4"/>
        <v>0</v>
      </c>
      <c r="Q24" s="5"/>
    </row>
    <row r="25" spans="1:17" s="19" customFormat="1" ht="12.75" customHeight="1">
      <c r="A25" s="49"/>
      <c r="B25" s="50"/>
      <c r="C25" s="51"/>
      <c r="D25" s="35"/>
      <c r="E25" s="5"/>
      <c r="F25" s="191"/>
      <c r="G25" s="192"/>
      <c r="H25" s="189" t="str">
        <f t="shared" si="0"/>
        <v/>
      </c>
      <c r="I25" s="189">
        <f t="shared" si="1"/>
        <v>0</v>
      </c>
      <c r="J25" s="189">
        <f t="shared" si="2"/>
        <v>0</v>
      </c>
      <c r="K25" s="189">
        <f t="shared" si="3"/>
        <v>0</v>
      </c>
      <c r="L25" s="193"/>
      <c r="M25" s="193"/>
      <c r="N25" s="44"/>
      <c r="O25" s="44"/>
      <c r="P25" s="44"/>
      <c r="Q25" s="5"/>
    </row>
    <row r="26" spans="1:17" s="19" customFormat="1" ht="12.75" hidden="1" customHeight="1">
      <c r="A26" s="49"/>
      <c r="B26" s="52"/>
      <c r="C26" s="51"/>
      <c r="D26" s="35"/>
      <c r="E26" s="5"/>
      <c r="F26" s="36"/>
      <c r="G26" s="37"/>
      <c r="H26" s="189" t="str">
        <f t="shared" si="0"/>
        <v/>
      </c>
      <c r="I26" s="189">
        <f t="shared" si="1"/>
        <v>0</v>
      </c>
      <c r="J26" s="189">
        <f t="shared" si="2"/>
        <v>0</v>
      </c>
      <c r="K26" s="189">
        <f t="shared" si="3"/>
        <v>0</v>
      </c>
      <c r="L26" s="84"/>
      <c r="M26" s="84"/>
      <c r="N26" s="5"/>
      <c r="O26" s="5"/>
      <c r="P26" s="5"/>
      <c r="Q26" s="5"/>
    </row>
    <row r="27" spans="1:17" s="19" customFormat="1" ht="12.75" hidden="1" customHeight="1">
      <c r="A27" s="49"/>
      <c r="B27" s="50"/>
      <c r="C27" s="51"/>
      <c r="D27" s="35"/>
      <c r="E27" s="5"/>
      <c r="F27" s="36"/>
      <c r="G27" s="37"/>
      <c r="H27" s="189" t="str">
        <f t="shared" si="0"/>
        <v/>
      </c>
      <c r="I27" s="189">
        <f t="shared" si="1"/>
        <v>0</v>
      </c>
      <c r="J27" s="189">
        <f t="shared" si="2"/>
        <v>0</v>
      </c>
      <c r="K27" s="189">
        <f t="shared" si="3"/>
        <v>0</v>
      </c>
      <c r="L27" s="84"/>
      <c r="M27" s="84"/>
      <c r="N27" s="5"/>
      <c r="O27" s="5"/>
      <c r="P27" s="5"/>
      <c r="Q27" s="5"/>
    </row>
    <row r="28" spans="1:17" s="19" customFormat="1" ht="12.75" hidden="1" customHeight="1">
      <c r="A28" s="49"/>
      <c r="B28" s="52"/>
      <c r="C28" s="51"/>
      <c r="D28" s="35"/>
      <c r="E28" s="5"/>
      <c r="F28" s="36"/>
      <c r="G28" s="37"/>
      <c r="H28" s="189" t="str">
        <f t="shared" si="0"/>
        <v/>
      </c>
      <c r="I28" s="189">
        <f t="shared" si="1"/>
        <v>0</v>
      </c>
      <c r="J28" s="189">
        <f t="shared" si="2"/>
        <v>0</v>
      </c>
      <c r="K28" s="189">
        <f t="shared" si="3"/>
        <v>0</v>
      </c>
      <c r="L28" s="84"/>
      <c r="M28" s="84"/>
      <c r="N28" s="5"/>
      <c r="O28" s="5"/>
      <c r="P28" s="5"/>
      <c r="Q28" s="5"/>
    </row>
    <row r="29" spans="1:17" s="19" customFormat="1" ht="12.75" hidden="1" customHeight="1">
      <c r="A29" s="49"/>
      <c r="B29" s="50"/>
      <c r="C29" s="51"/>
      <c r="D29" s="35"/>
      <c r="E29" s="5"/>
      <c r="F29" s="36"/>
      <c r="G29" s="37"/>
      <c r="H29" s="189" t="str">
        <f t="shared" si="0"/>
        <v/>
      </c>
      <c r="I29" s="189">
        <f t="shared" si="1"/>
        <v>0</v>
      </c>
      <c r="J29" s="189">
        <f t="shared" si="2"/>
        <v>0</v>
      </c>
      <c r="K29" s="189">
        <f t="shared" si="3"/>
        <v>0</v>
      </c>
      <c r="L29" s="84"/>
      <c r="M29" s="84"/>
      <c r="N29" s="5"/>
      <c r="O29" s="5"/>
      <c r="P29" s="5"/>
      <c r="Q29" s="5"/>
    </row>
    <row r="30" spans="1:17" s="19" customFormat="1" ht="12.75" hidden="1" customHeight="1">
      <c r="A30" s="49"/>
      <c r="B30" s="52"/>
      <c r="C30" s="51"/>
      <c r="D30" s="35"/>
      <c r="E30" s="5"/>
      <c r="F30" s="36"/>
      <c r="G30" s="37"/>
      <c r="H30" s="189" t="str">
        <f t="shared" si="0"/>
        <v/>
      </c>
      <c r="I30" s="189">
        <f t="shared" si="1"/>
        <v>0</v>
      </c>
      <c r="J30" s="189">
        <f t="shared" si="2"/>
        <v>0</v>
      </c>
      <c r="K30" s="189">
        <f t="shared" si="3"/>
        <v>0</v>
      </c>
      <c r="L30" s="84"/>
      <c r="M30" s="84"/>
      <c r="N30" s="5"/>
      <c r="O30" s="5"/>
      <c r="P30" s="5"/>
      <c r="Q30" s="5"/>
    </row>
    <row r="31" spans="1:17" s="19" customFormat="1" ht="12.75" hidden="1" customHeight="1">
      <c r="A31" s="49"/>
      <c r="B31" s="50"/>
      <c r="C31" s="51"/>
      <c r="D31" s="35"/>
      <c r="E31" s="5"/>
      <c r="F31" s="36"/>
      <c r="G31" s="37"/>
      <c r="H31" s="189" t="str">
        <f t="shared" si="0"/>
        <v/>
      </c>
      <c r="I31" s="189">
        <f t="shared" si="1"/>
        <v>0</v>
      </c>
      <c r="J31" s="189">
        <f t="shared" si="2"/>
        <v>0</v>
      </c>
      <c r="K31" s="189">
        <f t="shared" si="3"/>
        <v>0</v>
      </c>
      <c r="L31" s="84"/>
      <c r="M31" s="84"/>
      <c r="N31" s="5"/>
      <c r="O31" s="5"/>
      <c r="P31" s="5"/>
      <c r="Q31" s="5"/>
    </row>
    <row r="32" spans="1:17" s="19" customFormat="1" ht="12.75" hidden="1" customHeight="1">
      <c r="A32" s="49"/>
      <c r="B32" s="52"/>
      <c r="C32" s="51"/>
      <c r="D32" s="35"/>
      <c r="E32" s="5"/>
      <c r="F32" s="36"/>
      <c r="G32" s="37"/>
      <c r="H32" s="189" t="str">
        <f t="shared" si="0"/>
        <v/>
      </c>
      <c r="I32" s="189">
        <f t="shared" si="1"/>
        <v>0</v>
      </c>
      <c r="J32" s="189">
        <f t="shared" si="2"/>
        <v>0</v>
      </c>
      <c r="K32" s="189">
        <f t="shared" si="3"/>
        <v>0</v>
      </c>
      <c r="L32" s="84"/>
      <c r="M32" s="84"/>
      <c r="N32" s="5"/>
      <c r="O32" s="5"/>
      <c r="P32" s="5"/>
      <c r="Q32" s="5"/>
    </row>
    <row r="33" spans="1:17" s="19" customFormat="1" ht="12.75" hidden="1" customHeight="1">
      <c r="A33" s="49"/>
      <c r="B33" s="50"/>
      <c r="C33" s="51"/>
      <c r="D33" s="35"/>
      <c r="E33" s="5"/>
      <c r="F33" s="36"/>
      <c r="G33" s="37"/>
      <c r="H33" s="189" t="str">
        <f t="shared" si="0"/>
        <v/>
      </c>
      <c r="I33" s="189">
        <f t="shared" si="1"/>
        <v>0</v>
      </c>
      <c r="J33" s="189">
        <f t="shared" si="2"/>
        <v>0</v>
      </c>
      <c r="K33" s="189">
        <f t="shared" si="3"/>
        <v>0</v>
      </c>
      <c r="L33" s="84"/>
      <c r="M33" s="84"/>
      <c r="N33" s="5"/>
      <c r="O33" s="5"/>
      <c r="P33" s="5"/>
      <c r="Q33" s="5"/>
    </row>
    <row r="34" spans="1:17" s="19" customFormat="1" ht="12.75" hidden="1" customHeight="1">
      <c r="A34" s="49"/>
      <c r="B34" s="52"/>
      <c r="C34" s="51"/>
      <c r="D34" s="35"/>
      <c r="E34" s="5"/>
      <c r="F34" s="36"/>
      <c r="G34" s="37"/>
      <c r="H34" s="189" t="str">
        <f t="shared" si="0"/>
        <v/>
      </c>
      <c r="I34" s="189">
        <f t="shared" si="1"/>
        <v>0</v>
      </c>
      <c r="J34" s="189">
        <f t="shared" si="2"/>
        <v>0</v>
      </c>
      <c r="K34" s="189">
        <f t="shared" si="3"/>
        <v>0</v>
      </c>
      <c r="L34" s="84"/>
      <c r="M34" s="84"/>
      <c r="N34" s="5"/>
      <c r="O34" s="5"/>
      <c r="P34" s="5"/>
      <c r="Q34" s="5"/>
    </row>
    <row r="35" spans="1:17" s="19" customFormat="1" ht="12.75" hidden="1" customHeight="1">
      <c r="A35" s="49"/>
      <c r="B35" s="50"/>
      <c r="C35" s="51"/>
      <c r="D35" s="35"/>
      <c r="E35" s="5"/>
      <c r="F35" s="36"/>
      <c r="G35" s="37"/>
      <c r="H35" s="189" t="str">
        <f t="shared" si="0"/>
        <v/>
      </c>
      <c r="I35" s="189">
        <f t="shared" si="1"/>
        <v>0</v>
      </c>
      <c r="J35" s="189">
        <f t="shared" si="2"/>
        <v>0</v>
      </c>
      <c r="K35" s="189">
        <f t="shared" si="3"/>
        <v>0</v>
      </c>
      <c r="L35" s="84"/>
      <c r="M35" s="84"/>
      <c r="N35" s="5"/>
      <c r="O35" s="5"/>
      <c r="P35" s="5"/>
      <c r="Q35" s="5"/>
    </row>
    <row r="36" spans="1:17" s="19" customFormat="1" ht="12.75" hidden="1" customHeight="1">
      <c r="A36" s="49"/>
      <c r="B36" s="52"/>
      <c r="C36" s="51"/>
      <c r="D36" s="35"/>
      <c r="E36" s="5"/>
      <c r="F36" s="36"/>
      <c r="G36" s="37"/>
      <c r="H36" s="189" t="str">
        <f t="shared" si="0"/>
        <v/>
      </c>
      <c r="I36" s="189">
        <f t="shared" si="1"/>
        <v>0</v>
      </c>
      <c r="J36" s="189">
        <f t="shared" si="2"/>
        <v>0</v>
      </c>
      <c r="K36" s="189">
        <f t="shared" si="3"/>
        <v>0</v>
      </c>
      <c r="L36" s="84"/>
      <c r="M36" s="84"/>
      <c r="N36" s="5"/>
      <c r="O36" s="5"/>
      <c r="P36" s="5"/>
      <c r="Q36" s="5"/>
    </row>
    <row r="37" spans="1:17" s="19" customFormat="1" ht="12.75" hidden="1" customHeight="1">
      <c r="A37" s="49"/>
      <c r="B37" s="50"/>
      <c r="C37" s="51"/>
      <c r="D37" s="35"/>
      <c r="E37" s="5"/>
      <c r="F37" s="36"/>
      <c r="G37" s="37"/>
      <c r="H37" s="189" t="str">
        <f t="shared" si="0"/>
        <v/>
      </c>
      <c r="I37" s="189">
        <f t="shared" si="1"/>
        <v>0</v>
      </c>
      <c r="J37" s="189">
        <f t="shared" si="2"/>
        <v>0</v>
      </c>
      <c r="K37" s="189">
        <f t="shared" si="3"/>
        <v>0</v>
      </c>
      <c r="L37" s="84"/>
      <c r="M37" s="84"/>
      <c r="N37" s="5"/>
      <c r="O37" s="5"/>
      <c r="P37" s="5"/>
      <c r="Q37" s="5"/>
    </row>
    <row r="38" spans="1:17" s="19" customFormat="1" ht="12.75" hidden="1" customHeight="1">
      <c r="A38" s="49"/>
      <c r="B38" s="52"/>
      <c r="C38" s="51"/>
      <c r="D38" s="35"/>
      <c r="E38" s="5"/>
      <c r="F38" s="36"/>
      <c r="G38" s="37"/>
      <c r="H38" s="189" t="str">
        <f t="shared" si="0"/>
        <v/>
      </c>
      <c r="I38" s="189">
        <f t="shared" si="1"/>
        <v>0</v>
      </c>
      <c r="J38" s="189">
        <f t="shared" si="2"/>
        <v>0</v>
      </c>
      <c r="K38" s="189">
        <f t="shared" si="3"/>
        <v>0</v>
      </c>
      <c r="L38" s="84"/>
      <c r="M38" s="84"/>
      <c r="N38" s="5"/>
      <c r="O38" s="5"/>
      <c r="P38" s="5"/>
      <c r="Q38" s="5"/>
    </row>
    <row r="39" spans="1:17" s="19" customFormat="1" ht="12.75" hidden="1" customHeight="1">
      <c r="A39" s="49"/>
      <c r="B39" s="50"/>
      <c r="C39" s="51"/>
      <c r="D39" s="35"/>
      <c r="E39" s="5"/>
      <c r="F39" s="36"/>
      <c r="G39" s="37"/>
      <c r="H39" s="189" t="str">
        <f t="shared" si="0"/>
        <v/>
      </c>
      <c r="I39" s="189">
        <f t="shared" si="1"/>
        <v>0</v>
      </c>
      <c r="J39" s="189">
        <f t="shared" si="2"/>
        <v>0</v>
      </c>
      <c r="K39" s="189">
        <f t="shared" si="3"/>
        <v>0</v>
      </c>
      <c r="L39" s="84"/>
      <c r="M39" s="84"/>
      <c r="N39" s="5"/>
      <c r="O39" s="5"/>
      <c r="P39" s="5"/>
      <c r="Q39" s="5"/>
    </row>
    <row r="40" spans="1:17" s="19" customFormat="1" ht="12.75" hidden="1" customHeight="1">
      <c r="A40" s="49"/>
      <c r="B40" s="52"/>
      <c r="C40" s="51"/>
      <c r="D40" s="35"/>
      <c r="E40" s="5"/>
      <c r="F40" s="36"/>
      <c r="G40" s="37"/>
      <c r="H40" s="189" t="str">
        <f t="shared" si="0"/>
        <v/>
      </c>
      <c r="I40" s="189">
        <f t="shared" si="1"/>
        <v>0</v>
      </c>
      <c r="J40" s="189">
        <f t="shared" si="2"/>
        <v>0</v>
      </c>
      <c r="K40" s="189">
        <f t="shared" si="3"/>
        <v>0</v>
      </c>
      <c r="L40" s="84"/>
      <c r="M40" s="84"/>
      <c r="N40" s="5"/>
      <c r="O40" s="5"/>
      <c r="P40" s="5"/>
      <c r="Q40" s="5"/>
    </row>
    <row r="41" spans="1:17" s="19" customFormat="1" ht="12.75" hidden="1" customHeight="1">
      <c r="A41" s="49"/>
      <c r="B41" s="50"/>
      <c r="C41" s="51"/>
      <c r="D41" s="35"/>
      <c r="E41" s="5"/>
      <c r="F41" s="36"/>
      <c r="G41" s="37"/>
      <c r="H41" s="189" t="str">
        <f t="shared" si="0"/>
        <v/>
      </c>
      <c r="I41" s="189">
        <f t="shared" si="1"/>
        <v>0</v>
      </c>
      <c r="J41" s="189">
        <f t="shared" si="2"/>
        <v>0</v>
      </c>
      <c r="K41" s="189">
        <f t="shared" si="3"/>
        <v>0</v>
      </c>
      <c r="L41" s="84"/>
      <c r="M41" s="84"/>
      <c r="N41" s="5"/>
      <c r="O41" s="5"/>
      <c r="P41" s="5"/>
      <c r="Q41" s="5"/>
    </row>
    <row r="42" spans="1:17" s="19" customFormat="1" ht="12.75" hidden="1" customHeight="1">
      <c r="A42" s="49"/>
      <c r="B42" s="52"/>
      <c r="C42" s="51"/>
      <c r="D42" s="35"/>
      <c r="E42" s="5"/>
      <c r="F42" s="36"/>
      <c r="G42" s="37"/>
      <c r="H42" s="189" t="str">
        <f t="shared" si="0"/>
        <v/>
      </c>
      <c r="I42" s="189">
        <f t="shared" si="1"/>
        <v>0</v>
      </c>
      <c r="J42" s="189">
        <f t="shared" si="2"/>
        <v>0</v>
      </c>
      <c r="K42" s="189">
        <f t="shared" si="3"/>
        <v>0</v>
      </c>
      <c r="L42" s="84"/>
      <c r="M42" s="84"/>
      <c r="N42" s="5"/>
      <c r="O42" s="5"/>
      <c r="P42" s="5"/>
      <c r="Q42" s="5"/>
    </row>
    <row r="43" spans="1:17" s="19" customFormat="1" ht="12.75" hidden="1" customHeight="1">
      <c r="A43" s="49"/>
      <c r="B43" s="50"/>
      <c r="C43" s="51"/>
      <c r="D43" s="35"/>
      <c r="E43" s="5"/>
      <c r="F43" s="36"/>
      <c r="G43" s="37"/>
      <c r="H43" s="189" t="str">
        <f t="shared" si="0"/>
        <v/>
      </c>
      <c r="I43" s="189">
        <f t="shared" si="1"/>
        <v>0</v>
      </c>
      <c r="J43" s="189">
        <f t="shared" si="2"/>
        <v>0</v>
      </c>
      <c r="K43" s="189">
        <f t="shared" si="3"/>
        <v>0</v>
      </c>
      <c r="L43" s="84"/>
      <c r="M43" s="84"/>
      <c r="N43" s="5"/>
      <c r="O43" s="5"/>
      <c r="P43" s="5"/>
      <c r="Q43" s="5"/>
    </row>
    <row r="44" spans="1:17" s="19" customFormat="1" ht="12.75" hidden="1" customHeight="1">
      <c r="A44" s="49"/>
      <c r="B44" s="52"/>
      <c r="C44" s="51"/>
      <c r="D44" s="35"/>
      <c r="E44" s="5"/>
      <c r="F44" s="36"/>
      <c r="G44" s="37"/>
      <c r="H44" s="189" t="str">
        <f t="shared" si="0"/>
        <v/>
      </c>
      <c r="I44" s="189">
        <f t="shared" si="1"/>
        <v>0</v>
      </c>
      <c r="J44" s="189">
        <f t="shared" si="2"/>
        <v>0</v>
      </c>
      <c r="K44" s="189">
        <f t="shared" si="3"/>
        <v>0</v>
      </c>
      <c r="L44" s="84"/>
      <c r="M44" s="84"/>
      <c r="N44" s="5"/>
      <c r="O44" s="5"/>
      <c r="P44" s="5"/>
      <c r="Q44" s="5"/>
    </row>
    <row r="45" spans="1:17" s="19" customFormat="1" ht="12.75" hidden="1" customHeight="1">
      <c r="A45" s="49"/>
      <c r="B45" s="50"/>
      <c r="C45" s="51"/>
      <c r="D45" s="35"/>
      <c r="E45" s="5"/>
      <c r="F45" s="36"/>
      <c r="G45" s="37"/>
      <c r="H45" s="189" t="str">
        <f t="shared" si="0"/>
        <v/>
      </c>
      <c r="I45" s="189">
        <f t="shared" si="1"/>
        <v>0</v>
      </c>
      <c r="J45" s="189">
        <f t="shared" si="2"/>
        <v>0</v>
      </c>
      <c r="K45" s="189">
        <f t="shared" si="3"/>
        <v>0</v>
      </c>
      <c r="L45" s="84"/>
      <c r="M45" s="84"/>
      <c r="N45" s="5"/>
      <c r="O45" s="5"/>
      <c r="P45" s="5"/>
      <c r="Q45" s="5"/>
    </row>
    <row r="46" spans="1:17" s="19" customFormat="1" ht="12.75" hidden="1" customHeight="1">
      <c r="A46" s="49"/>
      <c r="B46" s="52"/>
      <c r="C46" s="51"/>
      <c r="D46" s="35"/>
      <c r="E46" s="5"/>
      <c r="F46" s="36"/>
      <c r="G46" s="37"/>
      <c r="H46" s="189" t="str">
        <f t="shared" si="0"/>
        <v/>
      </c>
      <c r="I46" s="189">
        <f t="shared" si="1"/>
        <v>0</v>
      </c>
      <c r="J46" s="189">
        <f t="shared" si="2"/>
        <v>0</v>
      </c>
      <c r="K46" s="189">
        <f t="shared" si="3"/>
        <v>0</v>
      </c>
      <c r="L46" s="84"/>
      <c r="M46" s="84"/>
      <c r="N46" s="5"/>
      <c r="O46" s="5"/>
      <c r="P46" s="5"/>
      <c r="Q46" s="5"/>
    </row>
    <row r="47" spans="1:17" s="19" customFormat="1" ht="12.75" hidden="1" customHeight="1">
      <c r="A47" s="49"/>
      <c r="B47" s="50"/>
      <c r="C47" s="51"/>
      <c r="D47" s="35"/>
      <c r="E47" s="5"/>
      <c r="F47" s="36"/>
      <c r="G47" s="37"/>
      <c r="H47" s="189" t="str">
        <f t="shared" si="0"/>
        <v/>
      </c>
      <c r="I47" s="189">
        <f t="shared" si="1"/>
        <v>0</v>
      </c>
      <c r="J47" s="189">
        <f t="shared" si="2"/>
        <v>0</v>
      </c>
      <c r="K47" s="189">
        <f t="shared" si="3"/>
        <v>0</v>
      </c>
      <c r="L47" s="84"/>
      <c r="M47" s="84"/>
      <c r="N47" s="5"/>
      <c r="O47" s="5"/>
      <c r="P47" s="5"/>
      <c r="Q47" s="5"/>
    </row>
    <row r="48" spans="1:17" s="19" customFormat="1" ht="12.75" hidden="1" customHeight="1">
      <c r="A48" s="49"/>
      <c r="B48" s="52"/>
      <c r="C48" s="51"/>
      <c r="D48" s="35"/>
      <c r="E48" s="5"/>
      <c r="F48" s="36"/>
      <c r="G48" s="37"/>
      <c r="H48" s="189" t="str">
        <f t="shared" si="0"/>
        <v/>
      </c>
      <c r="I48" s="189">
        <f t="shared" si="1"/>
        <v>0</v>
      </c>
      <c r="J48" s="189">
        <f t="shared" si="2"/>
        <v>0</v>
      </c>
      <c r="K48" s="189">
        <f t="shared" si="3"/>
        <v>0</v>
      </c>
      <c r="L48" s="84"/>
      <c r="M48" s="84"/>
      <c r="N48" s="5"/>
      <c r="O48" s="5"/>
      <c r="P48" s="5"/>
      <c r="Q48" s="5"/>
    </row>
    <row r="49" spans="1:17" s="19" customFormat="1" ht="12.75" hidden="1" customHeight="1">
      <c r="A49" s="49"/>
      <c r="B49" s="50"/>
      <c r="C49" s="51"/>
      <c r="D49" s="35"/>
      <c r="E49" s="5"/>
      <c r="F49" s="36"/>
      <c r="G49" s="37"/>
      <c r="H49" s="189" t="str">
        <f t="shared" si="0"/>
        <v/>
      </c>
      <c r="I49" s="189">
        <f t="shared" si="1"/>
        <v>0</v>
      </c>
      <c r="J49" s="189">
        <f t="shared" si="2"/>
        <v>0</v>
      </c>
      <c r="K49" s="189">
        <f t="shared" si="3"/>
        <v>0</v>
      </c>
      <c r="L49" s="84"/>
      <c r="M49" s="84"/>
      <c r="N49" s="5"/>
      <c r="O49" s="5"/>
      <c r="P49" s="5"/>
      <c r="Q49" s="5"/>
    </row>
    <row r="50" spans="1:17" s="19" customFormat="1" ht="12.75" hidden="1" customHeight="1">
      <c r="A50" s="49"/>
      <c r="B50" s="52"/>
      <c r="C50" s="51"/>
      <c r="D50" s="35"/>
      <c r="E50" s="5"/>
      <c r="F50" s="36"/>
      <c r="G50" s="37"/>
      <c r="H50" s="189" t="str">
        <f t="shared" si="0"/>
        <v/>
      </c>
      <c r="I50" s="189">
        <f t="shared" si="1"/>
        <v>0</v>
      </c>
      <c r="J50" s="189">
        <f t="shared" si="2"/>
        <v>0</v>
      </c>
      <c r="K50" s="189">
        <f t="shared" si="3"/>
        <v>0</v>
      </c>
      <c r="L50" s="84"/>
      <c r="M50" s="84"/>
      <c r="N50" s="5"/>
      <c r="O50" s="5"/>
      <c r="P50" s="5"/>
      <c r="Q50" s="5"/>
    </row>
    <row r="51" spans="1:17" s="19" customFormat="1" ht="12.75" hidden="1" customHeight="1">
      <c r="A51" s="49"/>
      <c r="B51" s="50"/>
      <c r="C51" s="51"/>
      <c r="D51" s="35"/>
      <c r="E51" s="5"/>
      <c r="F51" s="36"/>
      <c r="G51" s="37"/>
      <c r="H51" s="189" t="str">
        <f t="shared" si="0"/>
        <v/>
      </c>
      <c r="I51" s="189">
        <f t="shared" si="1"/>
        <v>0</v>
      </c>
      <c r="J51" s="189">
        <f t="shared" si="2"/>
        <v>0</v>
      </c>
      <c r="K51" s="189">
        <f t="shared" si="3"/>
        <v>0</v>
      </c>
      <c r="L51" s="84"/>
      <c r="M51" s="84"/>
      <c r="N51" s="5"/>
      <c r="O51" s="5"/>
      <c r="P51" s="5"/>
      <c r="Q51" s="5"/>
    </row>
    <row r="52" spans="1:17" s="19" customFormat="1" ht="12.75" hidden="1" customHeight="1">
      <c r="A52" s="49"/>
      <c r="B52" s="52"/>
      <c r="C52" s="51"/>
      <c r="D52" s="35"/>
      <c r="E52" s="5"/>
      <c r="F52" s="36"/>
      <c r="G52" s="37"/>
      <c r="H52" s="189" t="str">
        <f t="shared" si="0"/>
        <v/>
      </c>
      <c r="I52" s="189">
        <f t="shared" si="1"/>
        <v>0</v>
      </c>
      <c r="J52" s="189">
        <f t="shared" si="2"/>
        <v>0</v>
      </c>
      <c r="K52" s="189">
        <f t="shared" si="3"/>
        <v>0</v>
      </c>
      <c r="L52" s="84"/>
      <c r="M52" s="84"/>
      <c r="N52" s="5"/>
      <c r="O52" s="5"/>
      <c r="P52" s="5"/>
      <c r="Q52" s="5"/>
    </row>
    <row r="53" spans="1:17" s="19" customFormat="1" ht="12.75" hidden="1" customHeight="1">
      <c r="A53" s="49"/>
      <c r="B53" s="50"/>
      <c r="C53" s="51"/>
      <c r="D53" s="35"/>
      <c r="E53" s="5"/>
      <c r="F53" s="36"/>
      <c r="G53" s="37"/>
      <c r="H53" s="189" t="str">
        <f t="shared" si="0"/>
        <v/>
      </c>
      <c r="I53" s="189">
        <f t="shared" si="1"/>
        <v>0</v>
      </c>
      <c r="J53" s="189">
        <f t="shared" si="2"/>
        <v>0</v>
      </c>
      <c r="K53" s="189">
        <f t="shared" si="3"/>
        <v>0</v>
      </c>
      <c r="L53" s="84"/>
      <c r="M53" s="84"/>
      <c r="N53" s="5"/>
      <c r="O53" s="5"/>
      <c r="P53" s="5"/>
      <c r="Q53" s="5"/>
    </row>
    <row r="54" spans="1:17" s="19" customFormat="1" ht="12.75" hidden="1" customHeight="1">
      <c r="A54" s="49"/>
      <c r="B54" s="52"/>
      <c r="C54" s="51"/>
      <c r="D54" s="35"/>
      <c r="E54" s="5"/>
      <c r="F54" s="36"/>
      <c r="G54" s="37"/>
      <c r="H54" s="189" t="str">
        <f t="shared" si="0"/>
        <v/>
      </c>
      <c r="I54" s="189">
        <f t="shared" si="1"/>
        <v>0</v>
      </c>
      <c r="J54" s="189">
        <f t="shared" si="2"/>
        <v>0</v>
      </c>
      <c r="K54" s="189">
        <f t="shared" si="3"/>
        <v>0</v>
      </c>
      <c r="L54" s="84"/>
      <c r="M54" s="84"/>
      <c r="N54" s="5"/>
      <c r="O54" s="5"/>
      <c r="P54" s="5"/>
      <c r="Q54" s="5"/>
    </row>
    <row r="55" spans="1:17" ht="12.75" customHeight="1">
      <c r="H55" s="2"/>
      <c r="I55" s="2"/>
      <c r="J55" s="2"/>
      <c r="L55" s="5"/>
      <c r="N55" s="5">
        <v>0</v>
      </c>
      <c r="Q55" s="5"/>
    </row>
    <row r="56" spans="1:17" ht="12.75" customHeight="1" thickBot="1">
      <c r="B56" s="63">
        <f>A9</f>
        <v>0</v>
      </c>
      <c r="H56" s="2"/>
      <c r="I56" s="2"/>
      <c r="J56" s="2"/>
      <c r="L56" s="5"/>
      <c r="N56" s="5">
        <v>0</v>
      </c>
      <c r="Q56" s="5"/>
    </row>
    <row r="57" spans="1:17" ht="12" customHeight="1">
      <c r="A57" s="135" t="str">
        <f>F9</f>
        <v>Заборський Євген</v>
      </c>
      <c r="B57" s="136"/>
      <c r="C57" s="137"/>
      <c r="D57" s="171">
        <v>1</v>
      </c>
      <c r="E57" s="64"/>
      <c r="F57" s="64"/>
      <c r="G57" s="65"/>
      <c r="H57" s="65"/>
      <c r="I57" s="65"/>
      <c r="J57" s="66"/>
      <c r="K57" s="65"/>
      <c r="L57" s="67"/>
      <c r="M57" s="67"/>
      <c r="N57" s="5">
        <v>0</v>
      </c>
      <c r="Q57" s="5"/>
    </row>
    <row r="58" spans="1:17" ht="12" customHeight="1" thickBot="1">
      <c r="A58" s="138"/>
      <c r="B58" s="139"/>
      <c r="C58" s="140"/>
      <c r="D58" s="172"/>
      <c r="E58" s="38"/>
      <c r="F58" s="38"/>
      <c r="G58" s="27"/>
      <c r="H58" s="40"/>
      <c r="I58" s="40"/>
      <c r="J58" s="27"/>
      <c r="K58" s="40"/>
      <c r="L58" s="41"/>
      <c r="M58" s="42"/>
      <c r="N58" s="5">
        <v>0</v>
      </c>
      <c r="Q58" s="5"/>
    </row>
    <row r="59" spans="1:17" ht="12" customHeight="1" thickBot="1">
      <c r="A59" s="141" t="str">
        <f>F10</f>
        <v>Гріневич Владислав</v>
      </c>
      <c r="B59" s="142"/>
      <c r="C59" s="143"/>
      <c r="D59" s="173"/>
      <c r="E59" s="38"/>
      <c r="F59" s="63">
        <f>A25</f>
        <v>0</v>
      </c>
      <c r="G59" s="27"/>
      <c r="H59" s="40"/>
      <c r="I59" s="40"/>
      <c r="J59" s="27"/>
      <c r="K59" s="66"/>
      <c r="L59" s="53"/>
      <c r="M59" s="53"/>
      <c r="N59" s="53"/>
      <c r="Q59" s="5"/>
    </row>
    <row r="60" spans="1:17" ht="12" customHeight="1" thickBot="1">
      <c r="A60" s="144"/>
      <c r="B60" s="145"/>
      <c r="C60" s="146"/>
      <c r="D60" s="174"/>
      <c r="E60" s="54"/>
      <c r="F60" s="147" t="str">
        <f>IF(D57=1,A57,IF(D59=1,A59,""))</f>
        <v>Заборський Євген</v>
      </c>
      <c r="G60" s="175"/>
      <c r="H60" s="40"/>
      <c r="I60" s="40"/>
      <c r="J60" s="27"/>
      <c r="K60" s="53"/>
      <c r="L60" s="53"/>
      <c r="M60" s="53"/>
      <c r="N60" s="53"/>
      <c r="Q60" s="5"/>
    </row>
    <row r="61" spans="1:17" ht="12" customHeight="1" thickBot="1">
      <c r="A61" s="39"/>
      <c r="B61" s="39"/>
      <c r="C61" s="54"/>
      <c r="D61" s="39"/>
      <c r="E61" s="70"/>
      <c r="F61" s="148"/>
      <c r="G61" s="176"/>
      <c r="H61" s="40"/>
      <c r="I61" s="40"/>
      <c r="J61" s="27"/>
      <c r="K61" s="53"/>
      <c r="L61" s="53"/>
      <c r="M61" s="53"/>
      <c r="N61" s="53"/>
      <c r="Q61" s="5"/>
    </row>
    <row r="62" spans="1:17" ht="12" customHeight="1" thickBot="1">
      <c r="A62" s="39"/>
      <c r="B62" s="63">
        <f>A11</f>
        <v>0</v>
      </c>
      <c r="C62" s="54"/>
      <c r="D62" s="55"/>
      <c r="E62" s="71"/>
      <c r="F62" s="149" t="str">
        <f>IF(D63=1,A63,IF(D65=1,A65,""))</f>
        <v>Нечваль Євген</v>
      </c>
      <c r="G62" s="178">
        <v>1</v>
      </c>
      <c r="H62" s="72"/>
      <c r="I62" s="40"/>
      <c r="J62" s="27"/>
      <c r="K62" s="53"/>
      <c r="L62" s="53"/>
      <c r="M62" s="53"/>
      <c r="N62" s="53"/>
      <c r="Q62" s="5"/>
    </row>
    <row r="63" spans="1:17" ht="12" customHeight="1" thickBot="1">
      <c r="A63" s="151" t="str">
        <f>F11</f>
        <v>Нечваль Євген</v>
      </c>
      <c r="B63" s="152"/>
      <c r="C63" s="153"/>
      <c r="D63" s="174">
        <v>1</v>
      </c>
      <c r="E63" s="56"/>
      <c r="F63" s="150"/>
      <c r="G63" s="171"/>
      <c r="H63" s="60"/>
      <c r="I63" s="40"/>
      <c r="J63" s="27"/>
      <c r="K63" s="53"/>
      <c r="L63" s="53"/>
      <c r="M63" s="53"/>
      <c r="N63" s="53"/>
      <c r="Q63" s="5"/>
    </row>
    <row r="64" spans="1:17" ht="12" customHeight="1" thickBot="1">
      <c r="A64" s="154"/>
      <c r="B64" s="155"/>
      <c r="C64" s="156"/>
      <c r="D64" s="179"/>
      <c r="E64" s="38"/>
      <c r="F64" s="38"/>
      <c r="G64" s="27"/>
      <c r="H64" s="60"/>
      <c r="I64" s="40"/>
      <c r="J64" s="27"/>
      <c r="K64" s="40"/>
      <c r="L64" s="41"/>
      <c r="M64" s="42"/>
      <c r="N64" s="5">
        <v>0</v>
      </c>
      <c r="Q64" s="5"/>
    </row>
    <row r="65" spans="1:17" ht="12" customHeight="1" thickBot="1">
      <c r="A65" s="141" t="str">
        <f>F12</f>
        <v>Малков Ігор</v>
      </c>
      <c r="B65" s="142"/>
      <c r="C65" s="143"/>
      <c r="D65" s="178"/>
      <c r="E65" s="38"/>
      <c r="F65" s="38"/>
      <c r="G65" s="27"/>
      <c r="H65" s="69">
        <f>A41</f>
        <v>0</v>
      </c>
      <c r="I65" s="57"/>
      <c r="J65" s="27"/>
      <c r="K65" s="40"/>
      <c r="L65" s="41"/>
      <c r="M65" s="42"/>
      <c r="N65" s="5">
        <v>0</v>
      </c>
      <c r="Q65" s="5"/>
    </row>
    <row r="66" spans="1:17" ht="12" customHeight="1" thickBot="1">
      <c r="A66" s="144"/>
      <c r="B66" s="145"/>
      <c r="C66" s="146"/>
      <c r="D66" s="171"/>
      <c r="E66" s="38"/>
      <c r="F66" s="38"/>
      <c r="G66" s="39"/>
      <c r="H66" s="131" t="str">
        <f>IF(G61=1,F60,IF(G62=1,F62,""))</f>
        <v>Нечваль Євген</v>
      </c>
      <c r="I66" s="132"/>
      <c r="J66" s="180"/>
      <c r="K66" s="40"/>
      <c r="L66" s="41"/>
      <c r="M66" s="42"/>
      <c r="N66" s="5">
        <v>0</v>
      </c>
      <c r="Q66" s="5"/>
    </row>
    <row r="67" spans="1:17" ht="12" customHeight="1" thickBot="1">
      <c r="A67" s="39"/>
      <c r="B67" s="39"/>
      <c r="C67" s="54"/>
      <c r="D67" s="27"/>
      <c r="E67" s="38"/>
      <c r="F67" s="38"/>
      <c r="G67" s="39"/>
      <c r="H67" s="133"/>
      <c r="I67" s="134"/>
      <c r="J67" s="181"/>
      <c r="K67" s="40"/>
      <c r="L67" s="41"/>
      <c r="M67" s="42"/>
      <c r="N67" s="5">
        <v>0</v>
      </c>
      <c r="Q67" s="5"/>
    </row>
    <row r="68" spans="1:17" ht="12" customHeight="1" thickBot="1">
      <c r="A68" s="39"/>
      <c r="B68" s="63">
        <f>A13</f>
        <v>0</v>
      </c>
      <c r="C68" s="54"/>
      <c r="D68" s="43"/>
      <c r="E68" s="38"/>
      <c r="F68" s="38"/>
      <c r="G68" s="55"/>
      <c r="H68" s="157" t="str">
        <f>IF(G73=1,F72,IF(G74=1,F74,""))</f>
        <v>Нікішенко Матвій</v>
      </c>
      <c r="I68" s="158"/>
      <c r="J68" s="173">
        <v>1</v>
      </c>
      <c r="K68" s="40"/>
      <c r="L68" s="41"/>
      <c r="M68" s="42"/>
      <c r="N68" s="5">
        <v>0</v>
      </c>
      <c r="Q68" s="5"/>
    </row>
    <row r="69" spans="1:17" ht="12" customHeight="1" thickBot="1">
      <c r="A69" s="151" t="str">
        <f>F13</f>
        <v>Суховерхо Денис</v>
      </c>
      <c r="B69" s="152"/>
      <c r="C69" s="153"/>
      <c r="D69" s="171">
        <v>1</v>
      </c>
      <c r="E69" s="38"/>
      <c r="F69" s="38"/>
      <c r="G69" s="27"/>
      <c r="H69" s="159"/>
      <c r="I69" s="160"/>
      <c r="J69" s="174"/>
      <c r="K69" s="40"/>
      <c r="L69" s="41"/>
      <c r="M69" s="42"/>
      <c r="N69" s="5">
        <v>0</v>
      </c>
      <c r="Q69" s="5"/>
    </row>
    <row r="70" spans="1:17" ht="12" customHeight="1" thickBot="1">
      <c r="A70" s="154"/>
      <c r="B70" s="155"/>
      <c r="C70" s="156"/>
      <c r="D70" s="172"/>
      <c r="E70" s="46"/>
      <c r="F70" s="46"/>
      <c r="G70" s="43"/>
      <c r="H70" s="60"/>
      <c r="I70" s="40"/>
      <c r="J70" s="61"/>
      <c r="K70" s="40"/>
      <c r="L70" s="41"/>
      <c r="M70" s="42"/>
      <c r="N70" s="5">
        <v>0</v>
      </c>
      <c r="Q70" s="5"/>
    </row>
    <row r="71" spans="1:17" ht="12" customHeight="1" thickBot="1">
      <c r="A71" s="141" t="str">
        <f>F14</f>
        <v>Грохольський Дмитро</v>
      </c>
      <c r="B71" s="142"/>
      <c r="C71" s="143"/>
      <c r="D71" s="173"/>
      <c r="E71" s="46"/>
      <c r="F71" s="63">
        <f>A27</f>
        <v>0</v>
      </c>
      <c r="G71" s="43"/>
      <c r="H71" s="60"/>
      <c r="I71" s="40"/>
      <c r="J71" s="61"/>
      <c r="K71" s="40"/>
      <c r="L71" s="41"/>
      <c r="M71" s="42"/>
      <c r="N71" s="5">
        <v>0</v>
      </c>
      <c r="Q71" s="5"/>
    </row>
    <row r="72" spans="1:17" ht="12" customHeight="1" thickBot="1">
      <c r="A72" s="144"/>
      <c r="B72" s="145"/>
      <c r="C72" s="146"/>
      <c r="D72" s="174"/>
      <c r="E72" s="54"/>
      <c r="F72" s="147" t="str">
        <f>IF(D69=1,A69,IF(D71=1,A71,""))</f>
        <v>Суховерхо Денис</v>
      </c>
      <c r="G72" s="175"/>
      <c r="H72" s="60"/>
      <c r="I72" s="40"/>
      <c r="J72" s="61"/>
      <c r="K72" s="40"/>
      <c r="L72" s="41"/>
      <c r="M72" s="42"/>
      <c r="N72" s="5">
        <v>0</v>
      </c>
      <c r="Q72" s="5"/>
    </row>
    <row r="73" spans="1:17" ht="12" customHeight="1" thickBot="1">
      <c r="A73" s="39"/>
      <c r="B73" s="39"/>
      <c r="C73" s="54"/>
      <c r="D73" s="39"/>
      <c r="E73" s="70"/>
      <c r="F73" s="148"/>
      <c r="G73" s="176"/>
      <c r="H73" s="45"/>
      <c r="I73" s="40"/>
      <c r="J73" s="61"/>
      <c r="K73" s="40"/>
      <c r="L73" s="41"/>
      <c r="M73" s="42"/>
      <c r="N73" s="5">
        <v>0</v>
      </c>
      <c r="Q73" s="5"/>
    </row>
    <row r="74" spans="1:17" ht="12" customHeight="1" thickBot="1">
      <c r="A74" s="39"/>
      <c r="B74" s="63">
        <f>A15</f>
        <v>0</v>
      </c>
      <c r="C74" s="54"/>
      <c r="D74" s="55"/>
      <c r="E74" s="74"/>
      <c r="F74" s="149" t="str">
        <f>IF(D75=1,A75,IF(D77=1,A77,""))</f>
        <v>Нікішенко Матвій</v>
      </c>
      <c r="G74" s="178">
        <v>1</v>
      </c>
      <c r="H74" s="40"/>
      <c r="I74" s="40"/>
      <c r="J74" s="61"/>
      <c r="K74" s="46"/>
      <c r="L74" s="41"/>
      <c r="M74" s="42"/>
      <c r="N74" s="5">
        <v>0</v>
      </c>
      <c r="Q74" s="5"/>
    </row>
    <row r="75" spans="1:17" ht="12" customHeight="1" thickBot="1">
      <c r="A75" s="151" t="str">
        <f>F15</f>
        <v>Нікішенко Матвій</v>
      </c>
      <c r="B75" s="152"/>
      <c r="C75" s="153"/>
      <c r="D75" s="174">
        <v>1</v>
      </c>
      <c r="E75" s="62"/>
      <c r="F75" s="150"/>
      <c r="G75" s="171"/>
      <c r="H75" s="40"/>
      <c r="I75" s="40"/>
      <c r="J75" s="61"/>
      <c r="K75" s="46"/>
      <c r="L75" s="41"/>
      <c r="M75" s="42"/>
      <c r="N75" s="5">
        <v>0</v>
      </c>
      <c r="Q75" s="5"/>
    </row>
    <row r="76" spans="1:17" ht="12" customHeight="1" thickBot="1">
      <c r="A76" s="154"/>
      <c r="B76" s="155"/>
      <c r="C76" s="156"/>
      <c r="D76" s="179"/>
      <c r="E76" s="38"/>
      <c r="F76" s="38"/>
      <c r="G76" s="27"/>
      <c r="H76" s="40"/>
      <c r="I76" s="40"/>
      <c r="J76" s="61"/>
      <c r="K76" s="40"/>
      <c r="L76" s="41"/>
      <c r="M76" s="42"/>
      <c r="N76" s="5">
        <v>0</v>
      </c>
      <c r="Q76" s="5"/>
    </row>
    <row r="77" spans="1:17" ht="12" customHeight="1" thickBot="1">
      <c r="A77" s="141" t="str">
        <f>F16</f>
        <v>Квартирмейстер Інокентій</v>
      </c>
      <c r="B77" s="142"/>
      <c r="C77" s="143"/>
      <c r="D77" s="178"/>
      <c r="E77" s="38"/>
      <c r="F77" s="38"/>
      <c r="G77" s="27"/>
      <c r="H77" s="40"/>
      <c r="I77" s="40"/>
      <c r="J77" s="69">
        <f>A49</f>
        <v>0</v>
      </c>
      <c r="K77" s="40"/>
      <c r="L77" s="41"/>
      <c r="M77" s="42"/>
      <c r="N77" s="5">
        <v>0</v>
      </c>
      <c r="Q77" s="5"/>
    </row>
    <row r="78" spans="1:17" ht="12" customHeight="1" thickBot="1">
      <c r="A78" s="144"/>
      <c r="B78" s="145"/>
      <c r="C78" s="146"/>
      <c r="D78" s="171"/>
      <c r="E78" s="46"/>
      <c r="F78" s="46"/>
      <c r="G78" s="43"/>
      <c r="H78" s="40"/>
      <c r="I78" s="40"/>
      <c r="J78" s="131" t="str">
        <f>IF(J67=1,H66,IF(J68=1,H68,""))</f>
        <v>Нікішенко Матвій</v>
      </c>
      <c r="K78" s="132"/>
      <c r="L78" s="182">
        <v>1</v>
      </c>
      <c r="M78" s="42"/>
      <c r="N78" s="5">
        <v>0</v>
      </c>
      <c r="Q78" s="5"/>
    </row>
    <row r="79" spans="1:17" ht="12" customHeight="1" thickBot="1">
      <c r="A79" s="39"/>
      <c r="B79" s="39"/>
      <c r="C79" s="54"/>
      <c r="D79" s="27"/>
      <c r="E79" s="46"/>
      <c r="F79" s="46"/>
      <c r="G79" s="43"/>
      <c r="H79" s="40"/>
      <c r="I79" s="40"/>
      <c r="J79" s="133"/>
      <c r="K79" s="134"/>
      <c r="L79" s="183"/>
      <c r="M79" s="42"/>
      <c r="N79" s="5">
        <v>0</v>
      </c>
      <c r="Q79" s="5"/>
    </row>
    <row r="80" spans="1:17" ht="12" customHeight="1" thickBot="1">
      <c r="A80" s="39"/>
      <c r="B80" s="63">
        <f>A17</f>
        <v>0</v>
      </c>
      <c r="C80" s="54"/>
      <c r="D80" s="43"/>
      <c r="E80" s="38"/>
      <c r="F80" s="38"/>
      <c r="G80" s="27"/>
      <c r="H80" s="40"/>
      <c r="I80" s="40"/>
      <c r="J80" s="157" t="str">
        <f>IF(J90=1,H90,IF(J92=1,H92,""))</f>
        <v>Нізенко Валентин</v>
      </c>
      <c r="K80" s="158"/>
      <c r="L80" s="184"/>
      <c r="M80" s="42"/>
      <c r="N80" s="5">
        <v>0</v>
      </c>
      <c r="Q80" s="5"/>
    </row>
    <row r="81" spans="1:17" ht="12" customHeight="1" thickBot="1">
      <c r="A81" s="151" t="str">
        <f>F17</f>
        <v>Ковальчук Валентин</v>
      </c>
      <c r="B81" s="152"/>
      <c r="C81" s="153"/>
      <c r="D81" s="171">
        <v>1</v>
      </c>
      <c r="E81" s="38"/>
      <c r="F81" s="38"/>
      <c r="G81" s="27"/>
      <c r="H81" s="40"/>
      <c r="I81" s="40"/>
      <c r="J81" s="159"/>
      <c r="K81" s="160"/>
      <c r="L81" s="185"/>
      <c r="M81" s="42"/>
      <c r="N81" s="5">
        <v>0</v>
      </c>
      <c r="Q81" s="5"/>
    </row>
    <row r="82" spans="1:17" ht="12" customHeight="1" thickBot="1">
      <c r="A82" s="154"/>
      <c r="B82" s="155"/>
      <c r="C82" s="156"/>
      <c r="D82" s="172"/>
      <c r="E82" s="38"/>
      <c r="F82" s="38"/>
      <c r="G82" s="27"/>
      <c r="H82" s="46"/>
      <c r="I82" s="46"/>
      <c r="J82" s="73"/>
      <c r="K82" s="40"/>
      <c r="L82" s="78"/>
      <c r="M82" s="42"/>
      <c r="N82" s="5">
        <v>0</v>
      </c>
      <c r="Q82" s="5"/>
    </row>
    <row r="83" spans="1:17" ht="12" customHeight="1" thickBot="1">
      <c r="A83" s="141" t="str">
        <f>F18</f>
        <v>Рубан Тетяна</v>
      </c>
      <c r="B83" s="142"/>
      <c r="C83" s="143"/>
      <c r="D83" s="173"/>
      <c r="E83" s="38"/>
      <c r="F83" s="63">
        <f>A29</f>
        <v>0</v>
      </c>
      <c r="G83" s="27"/>
      <c r="H83" s="46"/>
      <c r="I83" s="46"/>
      <c r="J83" s="73"/>
      <c r="K83" s="40"/>
      <c r="L83" s="78"/>
      <c r="M83" s="42"/>
      <c r="N83" s="5">
        <v>0</v>
      </c>
      <c r="Q83" s="5"/>
    </row>
    <row r="84" spans="1:17" ht="12" customHeight="1" thickBot="1">
      <c r="A84" s="144"/>
      <c r="B84" s="145"/>
      <c r="C84" s="146"/>
      <c r="D84" s="174"/>
      <c r="E84" s="54"/>
      <c r="F84" s="147" t="str">
        <f>IF(D81=1,A81,IF(D83=1,A83,""))</f>
        <v>Ковальчук Валентин</v>
      </c>
      <c r="G84" s="175"/>
      <c r="H84" s="40"/>
      <c r="I84" s="40"/>
      <c r="J84" s="61"/>
      <c r="K84" s="40"/>
      <c r="L84" s="78"/>
      <c r="M84" s="42"/>
      <c r="N84" s="5">
        <v>0</v>
      </c>
      <c r="Q84" s="5"/>
    </row>
    <row r="85" spans="1:17" ht="12" customHeight="1" thickBot="1">
      <c r="A85" s="39"/>
      <c r="B85" s="39"/>
      <c r="C85" s="54"/>
      <c r="D85" s="39"/>
      <c r="E85" s="70"/>
      <c r="F85" s="148"/>
      <c r="G85" s="176"/>
      <c r="H85" s="40"/>
      <c r="I85" s="40"/>
      <c r="J85" s="61"/>
      <c r="K85" s="40"/>
      <c r="L85" s="78"/>
      <c r="M85" s="42"/>
      <c r="N85" s="5">
        <v>0</v>
      </c>
      <c r="Q85" s="5"/>
    </row>
    <row r="86" spans="1:17" ht="12" customHeight="1" thickBot="1">
      <c r="A86" s="39"/>
      <c r="B86" s="63">
        <f>A19</f>
        <v>0</v>
      </c>
      <c r="C86" s="54"/>
      <c r="D86" s="55"/>
      <c r="E86" s="71"/>
      <c r="F86" s="149" t="str">
        <f>IF(D87=1,A87,IF(D89=1,A89,""))</f>
        <v>Нізенко Валентин</v>
      </c>
      <c r="G86" s="178">
        <v>1</v>
      </c>
      <c r="H86" s="72"/>
      <c r="I86" s="40"/>
      <c r="J86" s="61"/>
      <c r="K86" s="40"/>
      <c r="L86" s="78"/>
      <c r="M86" s="42"/>
      <c r="N86" s="5">
        <v>0</v>
      </c>
      <c r="Q86" s="5"/>
    </row>
    <row r="87" spans="1:17" ht="12" customHeight="1" thickBot="1">
      <c r="A87" s="151" t="str">
        <f>F19</f>
        <v>Нізенко Валентин</v>
      </c>
      <c r="B87" s="152"/>
      <c r="C87" s="153"/>
      <c r="D87" s="174">
        <v>1</v>
      </c>
      <c r="E87" s="56"/>
      <c r="F87" s="150"/>
      <c r="G87" s="171"/>
      <c r="H87" s="60"/>
      <c r="I87" s="40"/>
      <c r="J87" s="61"/>
      <c r="K87" s="40"/>
      <c r="L87" s="78"/>
      <c r="M87" s="42"/>
      <c r="N87" s="5">
        <v>0</v>
      </c>
      <c r="Q87" s="5"/>
    </row>
    <row r="88" spans="1:17" ht="12" customHeight="1" thickBot="1">
      <c r="A88" s="154"/>
      <c r="B88" s="155"/>
      <c r="C88" s="156"/>
      <c r="D88" s="179"/>
      <c r="E88" s="38"/>
      <c r="F88" s="38"/>
      <c r="G88" s="27"/>
      <c r="H88" s="60"/>
      <c r="I88" s="40"/>
      <c r="J88" s="61"/>
      <c r="K88" s="40"/>
      <c r="L88" s="78"/>
      <c r="M88" s="42"/>
      <c r="N88" s="5">
        <v>0</v>
      </c>
      <c r="Q88" s="5"/>
    </row>
    <row r="89" spans="1:17" ht="12" customHeight="1" thickBot="1">
      <c r="A89" s="141" t="str">
        <f>F20</f>
        <v>Гончарук Денис</v>
      </c>
      <c r="B89" s="142"/>
      <c r="C89" s="143"/>
      <c r="D89" s="178"/>
      <c r="E89" s="38"/>
      <c r="F89" s="38"/>
      <c r="G89" s="27"/>
      <c r="H89" s="69">
        <f>A43</f>
        <v>0</v>
      </c>
      <c r="I89" s="40"/>
      <c r="J89" s="61"/>
      <c r="K89" s="40"/>
      <c r="L89" s="79"/>
      <c r="M89" s="42"/>
      <c r="N89" s="5">
        <v>0</v>
      </c>
      <c r="Q89" s="5"/>
    </row>
    <row r="90" spans="1:17" ht="12" customHeight="1" thickBot="1">
      <c r="A90" s="144"/>
      <c r="B90" s="145"/>
      <c r="C90" s="146"/>
      <c r="D90" s="171"/>
      <c r="E90" s="38"/>
      <c r="F90" s="38"/>
      <c r="G90" s="39"/>
      <c r="H90" s="131" t="str">
        <f>IF(G85=1,F84,IF(G86=1,F86,""))</f>
        <v>Нізенко Валентин</v>
      </c>
      <c r="I90" s="132"/>
      <c r="J90" s="174">
        <v>1</v>
      </c>
      <c r="K90" s="40"/>
      <c r="L90" s="79"/>
      <c r="M90" s="42"/>
      <c r="N90" s="5">
        <v>0</v>
      </c>
      <c r="Q90" s="5"/>
    </row>
    <row r="91" spans="1:17" ht="12" customHeight="1" thickBot="1">
      <c r="A91" s="39"/>
      <c r="B91" s="39"/>
      <c r="C91" s="54"/>
      <c r="D91" s="27"/>
      <c r="E91" s="38"/>
      <c r="F91" s="38"/>
      <c r="G91" s="39"/>
      <c r="H91" s="133"/>
      <c r="I91" s="134"/>
      <c r="J91" s="179"/>
      <c r="K91" s="46"/>
      <c r="L91" s="79"/>
      <c r="M91" s="42"/>
      <c r="N91" s="5">
        <v>0</v>
      </c>
      <c r="Q91" s="5"/>
    </row>
    <row r="92" spans="1:17" ht="12" customHeight="1" thickBot="1">
      <c r="A92" s="39"/>
      <c r="B92" s="63">
        <f>A21</f>
        <v>0</v>
      </c>
      <c r="C92" s="54"/>
      <c r="D92" s="43"/>
      <c r="E92" s="38"/>
      <c r="F92" s="38"/>
      <c r="G92" s="55"/>
      <c r="H92" s="157" t="e">
        <f>IF(#REF!=1,#REF!,IF(#REF!=1,#REF!,""))</f>
        <v>#REF!</v>
      </c>
      <c r="I92" s="158"/>
      <c r="J92" s="178"/>
      <c r="K92" s="46"/>
      <c r="L92" s="78"/>
      <c r="M92" s="42"/>
      <c r="N92" s="5">
        <v>0</v>
      </c>
      <c r="Q92" s="5"/>
    </row>
    <row r="93" spans="1:17" ht="12" customHeight="1" thickBot="1">
      <c r="A93" s="151" t="str">
        <f>F21</f>
        <v>Татаренко Артем</v>
      </c>
      <c r="B93" s="152"/>
      <c r="C93" s="153"/>
      <c r="D93" s="171">
        <v>1</v>
      </c>
      <c r="E93" s="38"/>
      <c r="F93" s="38"/>
      <c r="G93" s="27"/>
      <c r="H93" s="159"/>
      <c r="I93" s="160"/>
      <c r="J93" s="171"/>
      <c r="K93" s="40"/>
      <c r="L93" s="78"/>
      <c r="Q93" s="5"/>
    </row>
    <row r="94" spans="1:17" ht="12" customHeight="1" thickBot="1">
      <c r="A94" s="154"/>
      <c r="B94" s="155"/>
      <c r="C94" s="156"/>
      <c r="D94" s="172"/>
      <c r="E94" s="46"/>
      <c r="F94" s="46"/>
      <c r="G94" s="43"/>
      <c r="H94" s="60"/>
      <c r="I94" s="40"/>
      <c r="J94" s="27"/>
      <c r="K94" s="40"/>
      <c r="L94" s="78"/>
      <c r="Q94" s="5"/>
    </row>
    <row r="95" spans="1:17" ht="12" customHeight="1">
      <c r="A95" s="186" t="str">
        <f>F22</f>
        <v>Лозинський Орест</v>
      </c>
      <c r="B95" s="186"/>
      <c r="C95" s="186"/>
      <c r="D95" s="177"/>
      <c r="E95" s="46"/>
      <c r="F95" s="63">
        <f>A31</f>
        <v>0</v>
      </c>
      <c r="G95" s="43"/>
      <c r="H95" s="60"/>
      <c r="I95" s="40"/>
      <c r="J95" s="27"/>
      <c r="K95" s="40"/>
      <c r="L95" s="78"/>
      <c r="M95" s="42"/>
      <c r="N95" s="5">
        <v>0</v>
      </c>
      <c r="Q95" s="5"/>
    </row>
    <row r="96" spans="1:17" s="5" customFormat="1" ht="12.75" customHeight="1">
      <c r="A96" s="187"/>
      <c r="B96" s="187"/>
      <c r="C96" s="187"/>
      <c r="D96" s="170"/>
      <c r="E96" s="90"/>
      <c r="F96" s="117"/>
      <c r="G96" s="118"/>
      <c r="H96" s="118"/>
      <c r="I96" s="118"/>
      <c r="J96" s="118"/>
      <c r="K96" s="118"/>
      <c r="L96" s="118"/>
      <c r="M96" s="118"/>
      <c r="N96" s="98"/>
      <c r="Q96" s="19"/>
    </row>
    <row r="97" spans="1:17" s="5" customFormat="1" ht="12.75" customHeight="1">
      <c r="A97" s="106"/>
      <c r="B97" s="107"/>
      <c r="C97" s="88"/>
      <c r="D97" s="89"/>
      <c r="E97" s="90"/>
      <c r="F97" s="117"/>
      <c r="G97" s="118"/>
      <c r="H97" s="118"/>
      <c r="I97" s="118"/>
      <c r="J97" s="118"/>
      <c r="K97" s="118"/>
      <c r="L97" s="118"/>
      <c r="M97" s="118"/>
      <c r="N97" s="98"/>
      <c r="Q97" s="19"/>
    </row>
    <row r="98" spans="1:17" s="5" customFormat="1" ht="12.75" customHeight="1">
      <c r="A98" s="106"/>
      <c r="B98" s="107"/>
      <c r="C98" s="88"/>
      <c r="D98" s="89"/>
      <c r="E98" s="90"/>
      <c r="F98" s="117"/>
      <c r="G98" s="118"/>
      <c r="H98" s="118"/>
      <c r="I98" s="118"/>
      <c r="J98" s="118"/>
      <c r="K98" s="118"/>
      <c r="L98" s="118"/>
      <c r="M98" s="118"/>
      <c r="N98" s="98"/>
      <c r="Q98" s="19"/>
    </row>
    <row r="99" spans="1:17" s="5" customFormat="1" ht="12.75" customHeight="1">
      <c r="A99" s="106"/>
      <c r="B99" s="107"/>
      <c r="C99" s="88"/>
      <c r="D99" s="89"/>
      <c r="E99" s="90"/>
      <c r="F99" s="117"/>
      <c r="G99" s="118"/>
      <c r="H99" s="118"/>
      <c r="I99" s="118"/>
      <c r="J99" s="118"/>
      <c r="K99" s="118"/>
      <c r="L99" s="118"/>
      <c r="M99" s="118"/>
      <c r="N99" s="98"/>
      <c r="Q99" s="19"/>
    </row>
    <row r="100" spans="1:17" s="5" customFormat="1" ht="12.75" customHeight="1">
      <c r="A100" s="106"/>
      <c r="B100" s="107"/>
      <c r="C100" s="88"/>
      <c r="D100" s="89"/>
      <c r="E100" s="90"/>
      <c r="F100" s="117"/>
      <c r="G100" s="118"/>
      <c r="H100" s="118"/>
      <c r="I100" s="118"/>
      <c r="J100" s="118"/>
      <c r="K100" s="118"/>
      <c r="L100" s="118"/>
      <c r="M100" s="118"/>
      <c r="N100" s="98"/>
      <c r="Q100" s="19"/>
    </row>
    <row r="101" spans="1:17" s="5" customFormat="1" ht="12.75" customHeight="1">
      <c r="A101" s="106"/>
      <c r="B101" s="107"/>
      <c r="C101" s="88"/>
      <c r="D101" s="89"/>
      <c r="E101" s="90"/>
      <c r="F101" s="117"/>
      <c r="G101" s="118"/>
      <c r="H101" s="118"/>
      <c r="I101" s="118"/>
      <c r="J101" s="118"/>
      <c r="K101" s="118"/>
      <c r="L101" s="118"/>
      <c r="M101" s="118"/>
      <c r="N101" s="98"/>
      <c r="Q101" s="19"/>
    </row>
    <row r="102" spans="1:17" s="5" customFormat="1" ht="12.75" customHeight="1">
      <c r="A102" s="106"/>
      <c r="B102" s="107"/>
      <c r="C102" s="88"/>
      <c r="D102" s="89"/>
      <c r="E102" s="90"/>
      <c r="F102" s="117"/>
      <c r="G102" s="118"/>
      <c r="H102" s="118"/>
      <c r="I102" s="118"/>
      <c r="J102" s="118"/>
      <c r="K102" s="118"/>
      <c r="L102" s="118"/>
      <c r="M102" s="118"/>
      <c r="N102" s="98"/>
      <c r="Q102" s="19"/>
    </row>
    <row r="103" spans="1:17" s="5" customFormat="1" ht="12.75" customHeight="1">
      <c r="A103" s="106"/>
      <c r="B103" s="107"/>
      <c r="C103" s="88"/>
      <c r="D103" s="89"/>
      <c r="E103" s="90"/>
      <c r="F103" s="117"/>
      <c r="G103" s="118"/>
      <c r="H103" s="118"/>
      <c r="I103" s="118"/>
      <c r="J103" s="118"/>
      <c r="K103" s="118"/>
      <c r="L103" s="118"/>
      <c r="M103" s="118"/>
      <c r="N103" s="98"/>
      <c r="Q103" s="19"/>
    </row>
    <row r="104" spans="1:17" s="5" customFormat="1" ht="12.75" customHeight="1">
      <c r="A104" s="106"/>
      <c r="B104" s="107"/>
      <c r="C104" s="88"/>
      <c r="D104" s="89"/>
      <c r="E104" s="90"/>
      <c r="F104" s="117"/>
      <c r="G104" s="118"/>
      <c r="H104" s="118"/>
      <c r="I104" s="118"/>
      <c r="J104" s="118"/>
      <c r="K104" s="118"/>
      <c r="L104" s="118"/>
      <c r="M104" s="118"/>
      <c r="N104" s="98"/>
      <c r="Q104" s="19"/>
    </row>
    <row r="105" spans="1:17" s="5" customFormat="1" ht="12.75" customHeight="1">
      <c r="A105" s="106"/>
      <c r="B105" s="107"/>
      <c r="C105" s="88"/>
      <c r="D105" s="89"/>
      <c r="E105" s="90"/>
      <c r="F105" s="117"/>
      <c r="G105" s="118"/>
      <c r="H105" s="118"/>
      <c r="I105" s="118"/>
      <c r="J105" s="118"/>
      <c r="K105" s="118"/>
      <c r="L105" s="118"/>
      <c r="M105" s="118"/>
      <c r="N105" s="98"/>
      <c r="Q105" s="19"/>
    </row>
    <row r="106" spans="1:17" s="5" customFormat="1" ht="12.75" customHeight="1">
      <c r="A106" s="106"/>
      <c r="B106" s="107"/>
      <c r="C106" s="88"/>
      <c r="D106" s="89"/>
      <c r="E106" s="90"/>
      <c r="F106" s="117"/>
      <c r="G106" s="118"/>
      <c r="H106" s="118"/>
      <c r="I106" s="118"/>
      <c r="J106" s="118"/>
      <c r="K106" s="118"/>
      <c r="L106" s="118"/>
      <c r="M106" s="118"/>
      <c r="N106" s="98"/>
      <c r="Q106" s="19"/>
    </row>
    <row r="107" spans="1:17" s="5" customFormat="1" ht="12.75" customHeight="1">
      <c r="A107" s="106"/>
      <c r="B107" s="107"/>
      <c r="C107" s="120"/>
      <c r="D107" s="89"/>
      <c r="E107" s="90"/>
      <c r="F107" s="117"/>
      <c r="G107" s="118"/>
      <c r="H107" s="118"/>
      <c r="I107" s="118"/>
      <c r="J107" s="118"/>
      <c r="K107" s="118"/>
      <c r="L107" s="118"/>
      <c r="M107" s="118"/>
      <c r="N107" s="98"/>
      <c r="Q107" s="19"/>
    </row>
    <row r="108" spans="1:17" s="5" customFormat="1" ht="12.75" customHeight="1">
      <c r="A108" s="106"/>
      <c r="B108" s="107"/>
      <c r="C108" s="120"/>
      <c r="D108" s="89"/>
      <c r="E108" s="90"/>
      <c r="F108" s="117"/>
      <c r="G108" s="118"/>
      <c r="H108" s="118"/>
      <c r="I108" s="118"/>
      <c r="J108" s="118"/>
      <c r="K108" s="118"/>
      <c r="L108" s="118"/>
      <c r="M108" s="118"/>
      <c r="N108" s="98"/>
      <c r="Q108" s="19"/>
    </row>
    <row r="109" spans="1:17" s="5" customFormat="1" ht="12.75" customHeight="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Q109" s="19"/>
    </row>
    <row r="110" spans="1:17" s="5" customFormat="1" ht="12.75" customHeight="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Q110" s="19"/>
    </row>
  </sheetData>
  <mergeCells count="52">
    <mergeCell ref="A95:C96"/>
    <mergeCell ref="D95:D96"/>
    <mergeCell ref="J90:J91"/>
    <mergeCell ref="J92:J93"/>
    <mergeCell ref="D93:D94"/>
    <mergeCell ref="L78:L79"/>
    <mergeCell ref="L80:L81"/>
    <mergeCell ref="G84:G85"/>
    <mergeCell ref="G86:G87"/>
    <mergeCell ref="D81:D82"/>
    <mergeCell ref="D83:D84"/>
    <mergeCell ref="D87:D88"/>
    <mergeCell ref="G60:G61"/>
    <mergeCell ref="G62:G63"/>
    <mergeCell ref="D63:D64"/>
    <mergeCell ref="D65:D66"/>
    <mergeCell ref="J66:J67"/>
    <mergeCell ref="J68:J69"/>
    <mergeCell ref="D69:D70"/>
    <mergeCell ref="D57:D58"/>
    <mergeCell ref="D59:D60"/>
    <mergeCell ref="D71:D72"/>
    <mergeCell ref="D75:D76"/>
    <mergeCell ref="D77:D78"/>
    <mergeCell ref="F86:F87"/>
    <mergeCell ref="A87:C88"/>
    <mergeCell ref="A89:C90"/>
    <mergeCell ref="H90:I91"/>
    <mergeCell ref="H92:I93"/>
    <mergeCell ref="A93:C94"/>
    <mergeCell ref="D89:D90"/>
    <mergeCell ref="A77:C78"/>
    <mergeCell ref="J78:K79"/>
    <mergeCell ref="J80:K81"/>
    <mergeCell ref="A81:C82"/>
    <mergeCell ref="A83:C84"/>
    <mergeCell ref="F84:F85"/>
    <mergeCell ref="H66:I67"/>
    <mergeCell ref="H68:I69"/>
    <mergeCell ref="A69:C70"/>
    <mergeCell ref="A71:C72"/>
    <mergeCell ref="F72:F73"/>
    <mergeCell ref="F74:F75"/>
    <mergeCell ref="A75:C76"/>
    <mergeCell ref="G72:G73"/>
    <mergeCell ref="G74:G75"/>
    <mergeCell ref="A57:C58"/>
    <mergeCell ref="A59:C60"/>
    <mergeCell ref="F60:F61"/>
    <mergeCell ref="F62:F63"/>
    <mergeCell ref="A63:C64"/>
    <mergeCell ref="A65:C66"/>
  </mergeCells>
  <pageMargins left="0.23622047244094491" right="0.23622047244094491" top="0.19685039370078741" bottom="0.19685039370078741" header="0.31496062992125984" footer="0.31496062992125984"/>
  <pageSetup paperSize="9" scale="83" fitToHeight="0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сх_граф (2)</vt:lpstr>
      <vt:lpstr>сх_граф (3)</vt:lpstr>
      <vt:lpstr>'сх_граф (2)'!Область_печати</vt:lpstr>
      <vt:lpstr>'сх_граф (3)'!Область_печати</vt:lpstr>
    </vt:vector>
  </TitlesOfParts>
  <Company>SOHO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Yaroslav A. Berenson</dc:creator>
  <cp:lastModifiedBy>Игорь</cp:lastModifiedBy>
  <dcterms:created xsi:type="dcterms:W3CDTF">2017-04-22T12:25:45Z</dcterms:created>
  <dcterms:modified xsi:type="dcterms:W3CDTF">2017-04-22T17:54:24Z</dcterms:modified>
</cp:coreProperties>
</file>