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ina\Documents\CottonWay\Наброски\"/>
    </mc:Choice>
  </mc:AlternateContent>
  <bookViews>
    <workbookView xWindow="0" yWindow="540" windowWidth="25605" windowHeight="12780" tabRatio="500" activeTab="5"/>
  </bookViews>
  <sheets>
    <sheet name="нормы" sheetId="1" r:id="rId1"/>
    <sheet name="сотрудники" sheetId="5" r:id="rId2"/>
    <sheet name="саммари" sheetId="3" r:id="rId3"/>
    <sheet name="01.05.2017" sheetId="2" r:id="rId4"/>
    <sheet name="02.05.2017" sheetId="9" r:id="rId5"/>
    <sheet name="03.05.2017" sheetId="10" r:id="rId6"/>
  </sheets>
  <externalReferences>
    <externalReference r:id="rId7"/>
  </externalReferences>
  <definedNames>
    <definedName name="ИМУЩЕСТВО">нормы!$A$12:$A$42</definedName>
    <definedName name="мастера">сотрудники!$B$2:$B$5</definedName>
    <definedName name="Сотрудники">сотрудники!$A$2:$A$127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H14" i="10" l="1"/>
  <c r="I14" i="10" s="1"/>
  <c r="J14" i="10" s="1"/>
  <c r="H13" i="10"/>
  <c r="I13" i="10" s="1"/>
  <c r="J13" i="10" s="1"/>
  <c r="H12" i="10"/>
  <c r="I12" i="10" s="1"/>
  <c r="J12" i="10" s="1"/>
  <c r="H11" i="10"/>
  <c r="I11" i="10" s="1"/>
  <c r="J11" i="10" s="1"/>
  <c r="H10" i="10"/>
  <c r="I10" i="10" s="1"/>
  <c r="J10" i="10" s="1"/>
  <c r="H9" i="10"/>
  <c r="I9" i="10" s="1"/>
  <c r="J9" i="10" s="1"/>
  <c r="H8" i="10"/>
  <c r="I8" i="10" s="1"/>
  <c r="J8" i="10" s="1"/>
  <c r="H7" i="10"/>
  <c r="I7" i="10" s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C1" i="3"/>
  <c r="B1" i="3"/>
  <c r="H14" i="9"/>
  <c r="I14" i="9" s="1"/>
  <c r="J14" i="9" s="1"/>
  <c r="H13" i="9"/>
  <c r="I13" i="9" s="1"/>
  <c r="J13" i="9" s="1"/>
  <c r="H12" i="9"/>
  <c r="I12" i="9" s="1"/>
  <c r="J12" i="9" s="1"/>
  <c r="H11" i="9"/>
  <c r="I11" i="9" s="1"/>
  <c r="J11" i="9" s="1"/>
  <c r="H10" i="9"/>
  <c r="I10" i="9" s="1"/>
  <c r="J10" i="9" s="1"/>
  <c r="H9" i="9"/>
  <c r="I9" i="9" s="1"/>
  <c r="J9" i="9" s="1"/>
  <c r="H8" i="9"/>
  <c r="I8" i="9" s="1"/>
  <c r="J8" i="9" s="1"/>
  <c r="H7" i="9"/>
  <c r="I7" i="9" s="1"/>
  <c r="I15" i="10" l="1"/>
  <c r="J7" i="10"/>
  <c r="J15" i="10" s="1"/>
  <c r="I15" i="9"/>
  <c r="J7" i="9"/>
  <c r="J15" i="9" s="1"/>
  <c r="H9" i="2"/>
  <c r="I9" i="2" s="1"/>
  <c r="J9" i="2" s="1"/>
  <c r="H10" i="2"/>
  <c r="I10" i="2" s="1"/>
  <c r="J10" i="2" s="1"/>
  <c r="H11" i="2"/>
  <c r="I11" i="2" s="1"/>
  <c r="J11" i="2" s="1"/>
  <c r="H12" i="2"/>
  <c r="I12" i="2" s="1"/>
  <c r="J12" i="2" s="1"/>
  <c r="H13" i="2"/>
  <c r="I13" i="2" s="1"/>
  <c r="J13" i="2" s="1"/>
  <c r="H14" i="2"/>
  <c r="I14" i="2" s="1"/>
  <c r="J14" i="2" s="1"/>
  <c r="H8" i="2"/>
  <c r="I8" i="2" s="1"/>
  <c r="J8" i="2" s="1"/>
  <c r="H7" i="2"/>
  <c r="C12" i="10" l="1"/>
  <c r="C8" i="10"/>
  <c r="C10" i="10"/>
  <c r="C11" i="10"/>
  <c r="C7" i="10"/>
  <c r="C9" i="10"/>
  <c r="D11" i="10"/>
  <c r="D7" i="10"/>
  <c r="D9" i="10"/>
  <c r="D12" i="10"/>
  <c r="D10" i="10"/>
  <c r="D8" i="10"/>
  <c r="D11" i="9"/>
  <c r="D7" i="9"/>
  <c r="D10" i="9"/>
  <c r="D9" i="9"/>
  <c r="D12" i="9"/>
  <c r="D8" i="9"/>
  <c r="C12" i="9"/>
  <c r="C8" i="9"/>
  <c r="C5" i="3" s="1"/>
  <c r="C11" i="9"/>
  <c r="C7" i="9"/>
  <c r="C10" i="9"/>
  <c r="C9" i="9"/>
  <c r="C6" i="3" l="1"/>
  <c r="C3" i="3"/>
  <c r="C4" i="3"/>
  <c r="I7" i="2"/>
  <c r="I15" i="2" l="1"/>
  <c r="C12" i="2" s="1"/>
  <c r="J7" i="2"/>
  <c r="J15" i="2" s="1"/>
  <c r="C9" i="2"/>
  <c r="B5" i="3" s="1"/>
  <c r="C10" i="2"/>
  <c r="B6" i="3" s="1"/>
  <c r="C8" i="2" l="1"/>
  <c r="B4" i="3" s="1"/>
  <c r="C11" i="2"/>
  <c r="D7" i="2"/>
  <c r="D12" i="2"/>
  <c r="D8" i="2"/>
  <c r="D11" i="2"/>
  <c r="D9" i="2"/>
  <c r="D10" i="2"/>
  <c r="C7" i="2"/>
  <c r="B3" i="3" s="1"/>
</calcChain>
</file>

<file path=xl/sharedStrings.xml><?xml version="1.0" encoding="utf-8"?>
<sst xmlns="http://schemas.openxmlformats.org/spreadsheetml/2006/main" count="379" uniqueCount="192">
  <si>
    <t>ГМ 1</t>
  </si>
  <si>
    <t>ГМ 2</t>
  </si>
  <si>
    <t>скорость</t>
  </si>
  <si>
    <t>шт в час</t>
  </si>
  <si>
    <t>Производственный комплекс</t>
  </si>
  <si>
    <t>Мастер</t>
  </si>
  <si>
    <t>ГМ1</t>
  </si>
  <si>
    <t>Аут1</t>
  </si>
  <si>
    <t>Аут2</t>
  </si>
  <si>
    <t>норма</t>
  </si>
  <si>
    <t>% выработки</t>
  </si>
  <si>
    <t>часы аут</t>
  </si>
  <si>
    <t>кол-во часов</t>
  </si>
  <si>
    <t>ГМ 3</t>
  </si>
  <si>
    <t>ГМ 4</t>
  </si>
  <si>
    <t>ГМ 5</t>
  </si>
  <si>
    <t>ГМ 6</t>
  </si>
  <si>
    <t>ГМ 7</t>
  </si>
  <si>
    <t>ГМ 8</t>
  </si>
  <si>
    <t>ГМ 9</t>
  </si>
  <si>
    <t>Сотрудники</t>
  </si>
  <si>
    <t>Имущество</t>
  </si>
  <si>
    <t>простой (в минутах)</t>
  </si>
  <si>
    <t>Аут3</t>
  </si>
  <si>
    <t>Аут4</t>
  </si>
  <si>
    <t>Аут5</t>
  </si>
  <si>
    <t>Аут6</t>
  </si>
  <si>
    <t>Аут7</t>
  </si>
  <si>
    <t>Аут8</t>
  </si>
  <si>
    <t>Аут9</t>
  </si>
  <si>
    <t>Итого</t>
  </si>
  <si>
    <t>Мастера</t>
  </si>
  <si>
    <t>МА1</t>
  </si>
  <si>
    <t>МА2</t>
  </si>
  <si>
    <t>МА3</t>
  </si>
  <si>
    <t>МА4</t>
  </si>
  <si>
    <t>С1</t>
  </si>
  <si>
    <t>С2</t>
  </si>
  <si>
    <t>С3</t>
  </si>
  <si>
    <t>С4</t>
  </si>
  <si>
    <t>С5</t>
  </si>
  <si>
    <t>С6</t>
  </si>
  <si>
    <t>С7</t>
  </si>
  <si>
    <t>С8</t>
  </si>
  <si>
    <t>С9</t>
  </si>
  <si>
    <t>С10</t>
  </si>
  <si>
    <t>С11</t>
  </si>
  <si>
    <t>С12</t>
  </si>
  <si>
    <t>С13</t>
  </si>
  <si>
    <t>С14</t>
  </si>
  <si>
    <t>С15</t>
  </si>
  <si>
    <t>С16</t>
  </si>
  <si>
    <t>С17</t>
  </si>
  <si>
    <t>С18</t>
  </si>
  <si>
    <t>С19</t>
  </si>
  <si>
    <t>С20</t>
  </si>
  <si>
    <t>С21</t>
  </si>
  <si>
    <t>С22</t>
  </si>
  <si>
    <t>С23</t>
  </si>
  <si>
    <t>С24</t>
  </si>
  <si>
    <t>С25</t>
  </si>
  <si>
    <t>С26</t>
  </si>
  <si>
    <t>С27</t>
  </si>
  <si>
    <t>С28</t>
  </si>
  <si>
    <t>С29</t>
  </si>
  <si>
    <t>С30</t>
  </si>
  <si>
    <t>С31</t>
  </si>
  <si>
    <t>С32</t>
  </si>
  <si>
    <t>С33</t>
  </si>
  <si>
    <t>С34</t>
  </si>
  <si>
    <t>С35</t>
  </si>
  <si>
    <t>С36</t>
  </si>
  <si>
    <t>С37</t>
  </si>
  <si>
    <t>С38</t>
  </si>
  <si>
    <t>С39</t>
  </si>
  <si>
    <t>С40</t>
  </si>
  <si>
    <t>С41</t>
  </si>
  <si>
    <t>С42</t>
  </si>
  <si>
    <t>С43</t>
  </si>
  <si>
    <t>С44</t>
  </si>
  <si>
    <t>С45</t>
  </si>
  <si>
    <t>С46</t>
  </si>
  <si>
    <t>С47</t>
  </si>
  <si>
    <t>С48</t>
  </si>
  <si>
    <t>С49</t>
  </si>
  <si>
    <t>С50</t>
  </si>
  <si>
    <t>С51</t>
  </si>
  <si>
    <t>С52</t>
  </si>
  <si>
    <t>С53</t>
  </si>
  <si>
    <t>С54</t>
  </si>
  <si>
    <t>С55</t>
  </si>
  <si>
    <t>С56</t>
  </si>
  <si>
    <t>С57</t>
  </si>
  <si>
    <t>С58</t>
  </si>
  <si>
    <t>С59</t>
  </si>
  <si>
    <t>С60</t>
  </si>
  <si>
    <t>С61</t>
  </si>
  <si>
    <t>С62</t>
  </si>
  <si>
    <t>С63</t>
  </si>
  <si>
    <t>С64</t>
  </si>
  <si>
    <t>С65</t>
  </si>
  <si>
    <t>С66</t>
  </si>
  <si>
    <t>С67</t>
  </si>
  <si>
    <t>С68</t>
  </si>
  <si>
    <t>С69</t>
  </si>
  <si>
    <t>С70</t>
  </si>
  <si>
    <t>С71</t>
  </si>
  <si>
    <t>С72</t>
  </si>
  <si>
    <t>С73</t>
  </si>
  <si>
    <t>С74</t>
  </si>
  <si>
    <t>С75</t>
  </si>
  <si>
    <t>С76</t>
  </si>
  <si>
    <t>С77</t>
  </si>
  <si>
    <t>С78</t>
  </si>
  <si>
    <t>С79</t>
  </si>
  <si>
    <t>С80</t>
  </si>
  <si>
    <t>С81</t>
  </si>
  <si>
    <t>С82</t>
  </si>
  <si>
    <t>С83</t>
  </si>
  <si>
    <t>С84</t>
  </si>
  <si>
    <t>С85</t>
  </si>
  <si>
    <t>С86</t>
  </si>
  <si>
    <t>С87</t>
  </si>
  <si>
    <t>С88</t>
  </si>
  <si>
    <t>С89</t>
  </si>
  <si>
    <t>С90</t>
  </si>
  <si>
    <t>С91</t>
  </si>
  <si>
    <t>С92</t>
  </si>
  <si>
    <t>С93</t>
  </si>
  <si>
    <t>С94</t>
  </si>
  <si>
    <t>С95</t>
  </si>
  <si>
    <t>С96</t>
  </si>
  <si>
    <t>С97</t>
  </si>
  <si>
    <t>С98</t>
  </si>
  <si>
    <t>С99</t>
  </si>
  <si>
    <t>С100</t>
  </si>
  <si>
    <t>С101</t>
  </si>
  <si>
    <t>С102</t>
  </si>
  <si>
    <t>С103</t>
  </si>
  <si>
    <t>С104</t>
  </si>
  <si>
    <t>С105</t>
  </si>
  <si>
    <t>С106</t>
  </si>
  <si>
    <t>С107</t>
  </si>
  <si>
    <t>С108</t>
  </si>
  <si>
    <t>С109</t>
  </si>
  <si>
    <t>С110</t>
  </si>
  <si>
    <t>С111</t>
  </si>
  <si>
    <t>С112</t>
  </si>
  <si>
    <t>С113</t>
  </si>
  <si>
    <t>С114</t>
  </si>
  <si>
    <t>С115</t>
  </si>
  <si>
    <t>С116</t>
  </si>
  <si>
    <t>С117</t>
  </si>
  <si>
    <t>И1</t>
  </si>
  <si>
    <t>И2</t>
  </si>
  <si>
    <t>И3</t>
  </si>
  <si>
    <t>И4</t>
  </si>
  <si>
    <t>И5</t>
  </si>
  <si>
    <t>И6</t>
  </si>
  <si>
    <t>И7</t>
  </si>
  <si>
    <t>И8</t>
  </si>
  <si>
    <t>И9</t>
  </si>
  <si>
    <t>И10</t>
  </si>
  <si>
    <t>И11</t>
  </si>
  <si>
    <t>И12</t>
  </si>
  <si>
    <t>И13</t>
  </si>
  <si>
    <t>И14</t>
  </si>
  <si>
    <t>И15</t>
  </si>
  <si>
    <t>И16</t>
  </si>
  <si>
    <t>И17</t>
  </si>
  <si>
    <t>И18</t>
  </si>
  <si>
    <t>И19</t>
  </si>
  <si>
    <t>И20</t>
  </si>
  <si>
    <t>И21</t>
  </si>
  <si>
    <t>И22</t>
  </si>
  <si>
    <t>И23</t>
  </si>
  <si>
    <t>И24</t>
  </si>
  <si>
    <t>И25</t>
  </si>
  <si>
    <t>И26</t>
  </si>
  <si>
    <t>И27</t>
  </si>
  <si>
    <t>И28</t>
  </si>
  <si>
    <t>И29</t>
  </si>
  <si>
    <t>И30</t>
  </si>
  <si>
    <t>И31</t>
  </si>
  <si>
    <t>и4</t>
  </si>
  <si>
    <t>и5</t>
  </si>
  <si>
    <t>и6</t>
  </si>
  <si>
    <t>и7</t>
  </si>
  <si>
    <t>и8</t>
  </si>
  <si>
    <t>и1</t>
  </si>
  <si>
    <t>и2</t>
  </si>
  <si>
    <t>и3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</si>
</sst>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>
    <font>
      <sz val="10"/>
      <color theme="1"/>
      <name val="ArialMT"/>
      <family val="2"/>
    </font>
    <font>
      <sz val="10"/>
      <color theme="1"/>
      <name val="ArialMT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MT"/>
      <charset val="204"/>
    </font>
    <font>
      <sz val="10"/>
      <color theme="1"/>
      <name val="ArialMT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7C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rgb="FFC8C0AD"/>
      </left>
      <right style="medium">
        <color rgb="FFC8C0AD"/>
      </right>
      <top style="medium">
        <color rgb="FFC8C0AD"/>
      </top>
      <bottom style="medium">
        <color rgb="FFC8C0AD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3" borderId="0" xfId="0" applyFont="1" applyFill="1" applyBorder="1" applyAlignment="1">
      <alignment horizontal="center" vertical="center" wrapText="1"/>
    </xf>
    <xf numFmtId="0" fontId="0" fillId="2" borderId="0" xfId="0" applyFill="1"/>
    <xf numFmtId="9" fontId="0" fillId="0" borderId="0" xfId="1" applyFont="1"/>
    <xf numFmtId="9" fontId="0" fillId="0" borderId="0" xfId="0" applyNumberFormat="1"/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5" fillId="4" borderId="5" xfId="2" applyNumberFormat="1" applyFont="1" applyFill="1" applyBorder="1" applyAlignment="1" applyProtection="1">
      <alignment horizontal="left" vertical="top"/>
    </xf>
    <xf numFmtId="0" fontId="0" fillId="0" borderId="6" xfId="0" applyBorder="1"/>
    <xf numFmtId="0" fontId="0" fillId="5" borderId="6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5" borderId="11" xfId="0" applyFill="1" applyBorder="1"/>
    <xf numFmtId="0" fontId="0" fillId="5" borderId="12" xfId="0" applyFill="1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5" borderId="5" xfId="0" applyFill="1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14" fontId="0" fillId="0" borderId="0" xfId="0" applyNumberFormat="1"/>
    <xf numFmtId="0" fontId="0" fillId="0" borderId="6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12" xfId="0" applyFill="1" applyBorder="1"/>
    <xf numFmtId="0" fontId="0" fillId="2" borderId="19" xfId="0" applyFill="1" applyBorder="1"/>
    <xf numFmtId="0" fontId="0" fillId="2" borderId="2" xfId="0" applyFill="1" applyBorder="1"/>
    <xf numFmtId="0" fontId="0" fillId="2" borderId="4" xfId="0" applyFill="1" applyBorder="1"/>
    <xf numFmtId="0" fontId="8" fillId="0" borderId="0" xfId="0" applyFont="1"/>
    <xf numFmtId="0" fontId="8" fillId="0" borderId="0" xfId="0" applyFont="1" applyAlignment="1">
      <alignment wrapText="1"/>
    </xf>
    <xf numFmtId="9" fontId="0" fillId="2" borderId="20" xfId="0" applyNumberFormat="1" applyFill="1" applyBorder="1" applyAlignment="1">
      <alignment horizontal="center"/>
    </xf>
    <xf numFmtId="9" fontId="0" fillId="2" borderId="21" xfId="0" applyNumberFormat="1" applyFill="1" applyBorder="1" applyAlignment="1">
      <alignment horizontal="center"/>
    </xf>
    <xf numFmtId="9" fontId="0" fillId="2" borderId="22" xfId="0" applyNumberFormat="1" applyFill="1" applyBorder="1" applyAlignment="1">
      <alignment horizontal="center"/>
    </xf>
    <xf numFmtId="164" fontId="0" fillId="0" borderId="0" xfId="0" applyNumberFormat="1"/>
    <xf numFmtId="0" fontId="9" fillId="0" borderId="5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/>
    <xf numFmtId="9" fontId="0" fillId="0" borderId="23" xfId="0" applyNumberFormat="1" applyBorder="1"/>
    <xf numFmtId="2" fontId="0" fillId="0" borderId="6" xfId="0" applyNumberFormat="1" applyBorder="1"/>
    <xf numFmtId="0" fontId="0" fillId="5" borderId="6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2" fontId="0" fillId="2" borderId="0" xfId="0" applyNumberForma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Лист1" xfId="2"/>
    <cellStyle name="Процентный" xfId="1" builtinId="5"/>
  </cellStyles>
  <dxfs count="0"/>
  <tableStyles count="0" defaultTableStyle="TableStyleMedium9" defaultPivotStyle="PivotStyleMedium7"/>
  <colors>
    <mruColors>
      <color rgb="FFFFF7CB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6;&#1083;&#1103;%20&#1074;&#1086;&#1087;&#1088;&#1086;&#1089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5.2017"/>
      <sheetName val="02.05.2017 "/>
      <sheetName val="03.05.2017 "/>
      <sheetName val="17 д"/>
      <sheetName val="саммари"/>
    </sheetNames>
    <sheetDataSet>
      <sheetData sheetId="0">
        <row r="2">
          <cell r="B2" t="str">
            <v>МА1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3:S42"/>
  <sheetViews>
    <sheetView workbookViewId="0">
      <pane xSplit="1" topLeftCell="B1" activePane="topRight" state="frozen"/>
      <selection activeCell="A4" sqref="A4"/>
      <selection pane="topRight" activeCell="A12" sqref="A12:A42"/>
    </sheetView>
  </sheetViews>
  <sheetFormatPr defaultColWidth="11.42578125" defaultRowHeight="12.75"/>
  <cols>
    <col min="1" max="1" width="53.5703125" style="1" customWidth="1"/>
  </cols>
  <sheetData>
    <row r="3" spans="1:19">
      <c r="A3" s="2"/>
    </row>
    <row r="4" spans="1:19">
      <c r="A4" s="3" t="s">
        <v>4</v>
      </c>
    </row>
    <row r="5" spans="1:19">
      <c r="A5" s="3"/>
    </row>
    <row r="6" spans="1:19">
      <c r="A6" s="2"/>
    </row>
    <row r="7" spans="1:19">
      <c r="A7" s="2"/>
    </row>
    <row r="8" spans="1:19" ht="13.5" thickBot="1">
      <c r="A8"/>
    </row>
    <row r="9" spans="1:19" ht="13.5" thickBot="1">
      <c r="A9" s="8" t="s">
        <v>21</v>
      </c>
      <c r="B9" s="62" t="s">
        <v>0</v>
      </c>
      <c r="C9" s="63"/>
      <c r="D9" s="61" t="s">
        <v>1</v>
      </c>
      <c r="E9" s="61"/>
      <c r="F9" s="62" t="s">
        <v>13</v>
      </c>
      <c r="G9" s="63"/>
      <c r="H9" s="61" t="s">
        <v>14</v>
      </c>
      <c r="I9" s="61"/>
      <c r="J9" s="62" t="s">
        <v>15</v>
      </c>
      <c r="K9" s="63"/>
      <c r="L9" s="61" t="s">
        <v>16</v>
      </c>
      <c r="M9" s="61"/>
      <c r="N9" s="62" t="s">
        <v>17</v>
      </c>
      <c r="O9" s="63"/>
      <c r="P9" s="61" t="s">
        <v>18</v>
      </c>
      <c r="Q9" s="61"/>
      <c r="R9" s="62" t="s">
        <v>19</v>
      </c>
      <c r="S9" s="63"/>
    </row>
    <row r="10" spans="1:19">
      <c r="A10" s="9"/>
      <c r="B10" s="14" t="s">
        <v>2</v>
      </c>
      <c r="C10" s="15" t="s">
        <v>3</v>
      </c>
      <c r="D10" s="4" t="s">
        <v>2</v>
      </c>
      <c r="E10" s="4" t="s">
        <v>3</v>
      </c>
      <c r="F10" s="14" t="s">
        <v>2</v>
      </c>
      <c r="G10" s="15" t="s">
        <v>3</v>
      </c>
      <c r="H10" s="4" t="s">
        <v>2</v>
      </c>
      <c r="I10" s="4" t="s">
        <v>3</v>
      </c>
      <c r="J10" s="14" t="s">
        <v>2</v>
      </c>
      <c r="K10" s="15" t="s">
        <v>3</v>
      </c>
      <c r="L10" s="4" t="s">
        <v>2</v>
      </c>
      <c r="M10" s="4" t="s">
        <v>3</v>
      </c>
      <c r="N10" s="14" t="s">
        <v>2</v>
      </c>
      <c r="O10" s="15" t="s">
        <v>3</v>
      </c>
      <c r="P10" s="4" t="s">
        <v>2</v>
      </c>
      <c r="Q10" s="4" t="s">
        <v>3</v>
      </c>
      <c r="R10" s="14" t="s">
        <v>2</v>
      </c>
      <c r="S10" s="15" t="s">
        <v>3</v>
      </c>
    </row>
    <row r="11" spans="1:19">
      <c r="A11" s="10"/>
      <c r="B11" s="16"/>
      <c r="C11" s="17"/>
      <c r="D11" s="26"/>
      <c r="E11" s="26"/>
      <c r="F11" s="16"/>
      <c r="G11" s="17"/>
      <c r="H11" s="26"/>
      <c r="I11" s="26"/>
      <c r="J11" s="16"/>
      <c r="K11" s="17"/>
      <c r="L11" s="26"/>
      <c r="M11" s="26"/>
      <c r="N11" s="16"/>
      <c r="O11" s="17"/>
      <c r="P11" s="26"/>
      <c r="Q11" s="26"/>
      <c r="R11" s="16"/>
      <c r="S11" s="17"/>
    </row>
    <row r="12" spans="1:19" ht="15">
      <c r="A12" s="11" t="s">
        <v>153</v>
      </c>
      <c r="B12" s="18">
        <v>14</v>
      </c>
      <c r="C12" s="19">
        <v>30</v>
      </c>
      <c r="D12" s="12">
        <v>11</v>
      </c>
      <c r="E12" s="24">
        <v>28</v>
      </c>
      <c r="F12" s="18"/>
      <c r="G12" s="19"/>
      <c r="H12" s="12">
        <v>8</v>
      </c>
      <c r="I12" s="24">
        <v>31</v>
      </c>
      <c r="J12" s="18"/>
      <c r="K12" s="19"/>
      <c r="L12" s="12"/>
      <c r="M12" s="24"/>
      <c r="N12" s="18"/>
      <c r="O12" s="19"/>
      <c r="P12" s="12">
        <v>11</v>
      </c>
      <c r="Q12" s="24">
        <v>20</v>
      </c>
      <c r="R12" s="18"/>
      <c r="S12" s="19"/>
    </row>
    <row r="13" spans="1:19" ht="15">
      <c r="A13" s="11" t="s">
        <v>154</v>
      </c>
      <c r="B13" s="18">
        <v>7</v>
      </c>
      <c r="C13" s="19">
        <v>19</v>
      </c>
      <c r="D13" s="13">
        <v>11</v>
      </c>
      <c r="E13" s="25">
        <v>28</v>
      </c>
      <c r="F13" s="18"/>
      <c r="G13" s="19"/>
      <c r="H13" s="12"/>
      <c r="I13" s="24"/>
      <c r="J13" s="18"/>
      <c r="K13" s="19"/>
      <c r="L13" s="12"/>
      <c r="M13" s="24"/>
      <c r="N13" s="18"/>
      <c r="O13" s="19"/>
      <c r="P13" s="12"/>
      <c r="Q13" s="24"/>
      <c r="R13" s="18"/>
      <c r="S13" s="19"/>
    </row>
    <row r="14" spans="1:19" ht="15">
      <c r="A14" s="11" t="s">
        <v>155</v>
      </c>
      <c r="B14" s="18">
        <v>8</v>
      </c>
      <c r="C14" s="19">
        <v>21</v>
      </c>
      <c r="D14" s="33"/>
      <c r="E14" s="34"/>
      <c r="F14" s="18"/>
      <c r="G14" s="19"/>
      <c r="H14" s="12"/>
      <c r="I14" s="24"/>
      <c r="J14" s="18"/>
      <c r="K14" s="19"/>
      <c r="L14" s="12"/>
      <c r="M14" s="24"/>
      <c r="N14" s="18"/>
      <c r="O14" s="19"/>
      <c r="P14" s="12"/>
      <c r="Q14" s="24"/>
      <c r="R14" s="18"/>
      <c r="S14" s="19"/>
    </row>
    <row r="15" spans="1:19" ht="15">
      <c r="A15" s="11" t="s">
        <v>156</v>
      </c>
      <c r="B15" s="20">
        <v>7</v>
      </c>
      <c r="C15" s="21">
        <v>25</v>
      </c>
      <c r="D15" s="13"/>
      <c r="E15" s="25"/>
      <c r="F15" s="18"/>
      <c r="G15" s="19"/>
      <c r="H15" s="12"/>
      <c r="I15" s="24"/>
      <c r="J15" s="18"/>
      <c r="K15" s="19"/>
      <c r="L15" s="12"/>
      <c r="M15" s="24"/>
      <c r="N15" s="18"/>
      <c r="O15" s="19"/>
      <c r="P15" s="12"/>
      <c r="Q15" s="24"/>
      <c r="R15" s="18"/>
      <c r="S15" s="19"/>
    </row>
    <row r="16" spans="1:19" ht="15">
      <c r="A16" s="11" t="s">
        <v>157</v>
      </c>
      <c r="B16" s="20">
        <v>15</v>
      </c>
      <c r="C16" s="21">
        <v>30</v>
      </c>
      <c r="D16" s="12">
        <v>15</v>
      </c>
      <c r="E16" s="24">
        <v>32</v>
      </c>
      <c r="F16" s="18"/>
      <c r="G16" s="19"/>
      <c r="H16" s="12"/>
      <c r="I16" s="24"/>
      <c r="J16" s="18"/>
      <c r="K16" s="19"/>
      <c r="L16" s="12"/>
      <c r="M16" s="24"/>
      <c r="N16" s="18"/>
      <c r="O16" s="19"/>
      <c r="P16" s="12"/>
      <c r="Q16" s="24"/>
      <c r="R16" s="18"/>
      <c r="S16" s="19"/>
    </row>
    <row r="17" spans="1:19" ht="15">
      <c r="A17" s="11" t="s">
        <v>158</v>
      </c>
      <c r="B17" s="20">
        <v>29</v>
      </c>
      <c r="C17" s="21">
        <v>54</v>
      </c>
      <c r="D17" s="13"/>
      <c r="E17" s="25"/>
      <c r="F17" s="18"/>
      <c r="G17" s="19"/>
      <c r="H17" s="12"/>
      <c r="I17" s="24"/>
      <c r="J17" s="18"/>
      <c r="K17" s="19"/>
      <c r="L17" s="12"/>
      <c r="M17" s="24"/>
      <c r="N17" s="18"/>
      <c r="O17" s="19"/>
      <c r="P17" s="12"/>
      <c r="Q17" s="24"/>
      <c r="R17" s="18"/>
      <c r="S17" s="19"/>
    </row>
    <row r="18" spans="1:19" ht="15">
      <c r="A18" s="11" t="s">
        <v>159</v>
      </c>
      <c r="B18" s="20">
        <v>7</v>
      </c>
      <c r="C18" s="21">
        <v>25</v>
      </c>
      <c r="D18" s="12">
        <v>15</v>
      </c>
      <c r="E18" s="24">
        <v>28</v>
      </c>
      <c r="F18" s="18"/>
      <c r="G18" s="19"/>
      <c r="H18" s="12"/>
      <c r="I18" s="24"/>
      <c r="J18" s="18"/>
      <c r="K18" s="19"/>
      <c r="L18" s="12"/>
      <c r="M18" s="24"/>
      <c r="N18" s="18"/>
      <c r="O18" s="19"/>
      <c r="P18" s="12"/>
      <c r="Q18" s="24"/>
      <c r="R18" s="18"/>
      <c r="S18" s="19"/>
    </row>
    <row r="19" spans="1:19" ht="15">
      <c r="A19" s="11" t="s">
        <v>160</v>
      </c>
      <c r="B19" s="20">
        <v>24</v>
      </c>
      <c r="C19" s="21">
        <v>30</v>
      </c>
      <c r="D19" s="13"/>
      <c r="E19" s="25"/>
      <c r="F19" s="18"/>
      <c r="G19" s="19"/>
      <c r="H19" s="12"/>
      <c r="I19" s="24"/>
      <c r="J19" s="18"/>
      <c r="K19" s="19"/>
      <c r="L19" s="12"/>
      <c r="M19" s="24"/>
      <c r="N19" s="18"/>
      <c r="O19" s="19"/>
      <c r="P19" s="12"/>
      <c r="Q19" s="24"/>
      <c r="R19" s="18"/>
      <c r="S19" s="19"/>
    </row>
    <row r="20" spans="1:19" ht="15">
      <c r="A20" s="11" t="s">
        <v>161</v>
      </c>
      <c r="B20" s="20">
        <v>24</v>
      </c>
      <c r="C20" s="21">
        <v>30</v>
      </c>
      <c r="D20" s="13"/>
      <c r="E20" s="25"/>
      <c r="F20" s="18"/>
      <c r="G20" s="19"/>
      <c r="H20" s="12"/>
      <c r="I20" s="24"/>
      <c r="J20" s="18"/>
      <c r="K20" s="19"/>
      <c r="L20" s="12"/>
      <c r="M20" s="24"/>
      <c r="N20" s="18"/>
      <c r="O20" s="19"/>
      <c r="P20" s="12"/>
      <c r="Q20" s="24"/>
      <c r="R20" s="18"/>
      <c r="S20" s="19"/>
    </row>
    <row r="21" spans="1:19" ht="15">
      <c r="A21" s="11" t="s">
        <v>162</v>
      </c>
      <c r="B21" s="20">
        <v>24</v>
      </c>
      <c r="C21" s="21">
        <v>30</v>
      </c>
      <c r="D21" s="13"/>
      <c r="E21" s="25"/>
      <c r="F21" s="18"/>
      <c r="G21" s="19"/>
      <c r="H21" s="12"/>
      <c r="I21" s="24"/>
      <c r="J21" s="18"/>
      <c r="K21" s="19"/>
      <c r="L21" s="12"/>
      <c r="M21" s="24"/>
      <c r="N21" s="18"/>
      <c r="O21" s="19"/>
      <c r="P21" s="12"/>
      <c r="Q21" s="24"/>
      <c r="R21" s="18"/>
      <c r="S21" s="19"/>
    </row>
    <row r="22" spans="1:19" ht="15">
      <c r="A22" s="11" t="s">
        <v>163</v>
      </c>
      <c r="B22" s="18">
        <v>23</v>
      </c>
      <c r="C22" s="19">
        <v>25</v>
      </c>
      <c r="D22" s="13"/>
      <c r="E22" s="25"/>
      <c r="F22" s="18"/>
      <c r="G22" s="19"/>
      <c r="H22" s="12"/>
      <c r="I22" s="24"/>
      <c r="J22" s="18"/>
      <c r="K22" s="19"/>
      <c r="L22" s="12"/>
      <c r="M22" s="24"/>
      <c r="N22" s="18"/>
      <c r="O22" s="19"/>
      <c r="P22" s="12">
        <v>40</v>
      </c>
      <c r="Q22" s="24">
        <v>20</v>
      </c>
      <c r="R22" s="18"/>
      <c r="S22" s="19"/>
    </row>
    <row r="23" spans="1:19" ht="15">
      <c r="A23" s="11" t="s">
        <v>164</v>
      </c>
      <c r="B23" s="18">
        <v>6</v>
      </c>
      <c r="C23" s="19">
        <v>9</v>
      </c>
      <c r="D23" s="13"/>
      <c r="E23" s="25"/>
      <c r="F23" s="18"/>
      <c r="G23" s="19"/>
      <c r="H23" s="12">
        <v>4</v>
      </c>
      <c r="I23" s="24">
        <v>7</v>
      </c>
      <c r="J23" s="18"/>
      <c r="K23" s="19"/>
      <c r="L23" s="12"/>
      <c r="M23" s="24"/>
      <c r="N23" s="18"/>
      <c r="O23" s="19"/>
      <c r="P23" s="12"/>
      <c r="Q23" s="24"/>
      <c r="R23" s="18"/>
      <c r="S23" s="19"/>
    </row>
    <row r="24" spans="1:19" ht="15">
      <c r="A24" s="11" t="s">
        <v>165</v>
      </c>
      <c r="B24" s="20">
        <v>6</v>
      </c>
      <c r="C24" s="21">
        <v>27</v>
      </c>
      <c r="D24" s="12">
        <v>29</v>
      </c>
      <c r="E24" s="24">
        <v>13</v>
      </c>
      <c r="F24" s="18"/>
      <c r="G24" s="19"/>
      <c r="H24" s="12"/>
      <c r="I24" s="24"/>
      <c r="J24" s="18"/>
      <c r="K24" s="19"/>
      <c r="L24" s="12"/>
      <c r="M24" s="24"/>
      <c r="N24" s="18"/>
      <c r="O24" s="19"/>
      <c r="P24" s="12"/>
      <c r="Q24" s="24"/>
      <c r="R24" s="18"/>
      <c r="S24" s="19"/>
    </row>
    <row r="25" spans="1:19" ht="15">
      <c r="A25" s="11" t="s">
        <v>166</v>
      </c>
      <c r="B25" s="18">
        <v>9</v>
      </c>
      <c r="C25" s="19">
        <v>57</v>
      </c>
      <c r="D25" s="12">
        <v>6</v>
      </c>
      <c r="E25" s="24">
        <v>28</v>
      </c>
      <c r="F25" s="18"/>
      <c r="G25" s="19"/>
      <c r="H25" s="12"/>
      <c r="I25" s="24"/>
      <c r="J25" s="18"/>
      <c r="K25" s="19"/>
      <c r="L25" s="12"/>
      <c r="M25" s="24"/>
      <c r="N25" s="18"/>
      <c r="O25" s="19"/>
      <c r="P25" s="12"/>
      <c r="Q25" s="24"/>
      <c r="R25" s="18"/>
      <c r="S25" s="19"/>
    </row>
    <row r="26" spans="1:19" ht="15">
      <c r="A26" s="11" t="s">
        <v>167</v>
      </c>
      <c r="B26" s="20">
        <v>0</v>
      </c>
      <c r="C26" s="21">
        <v>1</v>
      </c>
      <c r="D26" s="13"/>
      <c r="E26" s="25"/>
      <c r="F26" s="18"/>
      <c r="G26" s="19"/>
      <c r="H26" s="12"/>
      <c r="I26" s="24"/>
      <c r="J26" s="18"/>
      <c r="K26" s="19"/>
      <c r="L26" s="12"/>
      <c r="M26" s="24"/>
      <c r="N26" s="18"/>
      <c r="O26" s="19"/>
      <c r="P26" s="12"/>
      <c r="Q26" s="24"/>
      <c r="R26" s="18"/>
      <c r="S26" s="19"/>
    </row>
    <row r="27" spans="1:19" ht="15">
      <c r="A27" s="11" t="s">
        <v>168</v>
      </c>
      <c r="B27" s="18">
        <v>7</v>
      </c>
      <c r="C27" s="19">
        <v>0.83</v>
      </c>
      <c r="D27" s="33">
        <v>10</v>
      </c>
      <c r="E27" s="34">
        <v>1.2</v>
      </c>
      <c r="F27" s="18"/>
      <c r="G27" s="19"/>
      <c r="H27" s="12"/>
      <c r="I27" s="24"/>
      <c r="J27" s="18"/>
      <c r="K27" s="19"/>
      <c r="L27" s="12"/>
      <c r="M27" s="24"/>
      <c r="N27" s="18"/>
      <c r="O27" s="19"/>
      <c r="P27" s="12"/>
      <c r="Q27" s="24"/>
      <c r="R27" s="18"/>
      <c r="S27" s="19"/>
    </row>
    <row r="28" spans="1:19" ht="15">
      <c r="A28" s="11" t="s">
        <v>169</v>
      </c>
      <c r="B28" s="18">
        <v>4</v>
      </c>
      <c r="C28" s="19">
        <v>26</v>
      </c>
      <c r="D28" s="12"/>
      <c r="E28" s="24"/>
      <c r="F28" s="18"/>
      <c r="G28" s="19"/>
      <c r="H28" s="12"/>
      <c r="I28" s="24"/>
      <c r="J28" s="18"/>
      <c r="K28" s="19"/>
      <c r="L28" s="12"/>
      <c r="M28" s="24"/>
      <c r="N28" s="18"/>
      <c r="O28" s="19"/>
      <c r="P28" s="12"/>
      <c r="Q28" s="24"/>
      <c r="R28" s="18"/>
      <c r="S28" s="19"/>
    </row>
    <row r="29" spans="1:19" ht="15">
      <c r="A29" s="11" t="s">
        <v>170</v>
      </c>
      <c r="B29" s="18">
        <v>9</v>
      </c>
      <c r="C29" s="19">
        <v>18</v>
      </c>
      <c r="D29" s="12"/>
      <c r="E29" s="24"/>
      <c r="F29" s="18"/>
      <c r="G29" s="19"/>
      <c r="H29" s="12"/>
      <c r="I29" s="24"/>
      <c r="J29" s="18"/>
      <c r="K29" s="19"/>
      <c r="L29" s="12"/>
      <c r="M29" s="24"/>
      <c r="N29" s="18"/>
      <c r="O29" s="19"/>
      <c r="P29" s="12"/>
      <c r="Q29" s="24"/>
      <c r="R29" s="18"/>
      <c r="S29" s="19"/>
    </row>
    <row r="30" spans="1:19" ht="15">
      <c r="A30" s="11" t="s">
        <v>171</v>
      </c>
      <c r="B30" s="18">
        <v>7</v>
      </c>
      <c r="C30" s="19">
        <v>4</v>
      </c>
      <c r="D30" s="12"/>
      <c r="E30" s="24"/>
      <c r="F30" s="18"/>
      <c r="G30" s="19"/>
      <c r="H30" s="12"/>
      <c r="I30" s="24"/>
      <c r="J30" s="18"/>
      <c r="K30" s="19"/>
      <c r="L30" s="12"/>
      <c r="M30" s="24"/>
      <c r="N30" s="18"/>
      <c r="O30" s="19"/>
      <c r="P30" s="12"/>
      <c r="Q30" s="24"/>
      <c r="R30" s="18"/>
      <c r="S30" s="19"/>
    </row>
    <row r="31" spans="1:19" ht="15">
      <c r="A31" s="11" t="s">
        <v>172</v>
      </c>
      <c r="B31" s="18">
        <v>7</v>
      </c>
      <c r="C31" s="19">
        <v>5.5</v>
      </c>
      <c r="D31" s="12"/>
      <c r="E31" s="24"/>
      <c r="F31" s="18"/>
      <c r="G31" s="19"/>
      <c r="H31" s="12"/>
      <c r="I31" s="24"/>
      <c r="J31" s="18"/>
      <c r="K31" s="19"/>
      <c r="L31" s="12"/>
      <c r="M31" s="24"/>
      <c r="N31" s="18"/>
      <c r="O31" s="19"/>
      <c r="P31" s="12"/>
      <c r="Q31" s="24"/>
      <c r="R31" s="18"/>
      <c r="S31" s="19"/>
    </row>
    <row r="32" spans="1:19" ht="15">
      <c r="A32" s="11" t="s">
        <v>173</v>
      </c>
      <c r="B32" s="18"/>
      <c r="C32" s="19"/>
      <c r="D32" s="12"/>
      <c r="E32" s="24"/>
      <c r="F32" s="18">
        <v>37</v>
      </c>
      <c r="G32" s="19">
        <v>14</v>
      </c>
      <c r="H32" s="12">
        <v>29</v>
      </c>
      <c r="I32" s="24">
        <v>12</v>
      </c>
      <c r="J32" s="18">
        <v>38</v>
      </c>
      <c r="K32" s="19">
        <v>12</v>
      </c>
      <c r="L32" s="12">
        <v>33</v>
      </c>
      <c r="M32" s="24">
        <v>12</v>
      </c>
      <c r="N32" s="18">
        <v>40</v>
      </c>
      <c r="O32" s="21">
        <v>20</v>
      </c>
      <c r="P32" s="12">
        <v>35</v>
      </c>
      <c r="Q32" s="24">
        <v>18</v>
      </c>
      <c r="R32" s="18">
        <v>27</v>
      </c>
      <c r="S32" s="19">
        <v>15</v>
      </c>
    </row>
    <row r="33" spans="1:19" ht="15">
      <c r="A33" s="11" t="s">
        <v>174</v>
      </c>
      <c r="B33" s="18"/>
      <c r="C33" s="19"/>
      <c r="D33" s="12"/>
      <c r="E33" s="24"/>
      <c r="F33" s="18">
        <v>16</v>
      </c>
      <c r="G33" s="19">
        <v>8</v>
      </c>
      <c r="H33" s="12">
        <v>17</v>
      </c>
      <c r="I33" s="24">
        <v>8</v>
      </c>
      <c r="J33" s="18">
        <v>22</v>
      </c>
      <c r="K33" s="19">
        <v>10</v>
      </c>
      <c r="L33" s="12">
        <v>17</v>
      </c>
      <c r="M33" s="24">
        <v>10</v>
      </c>
      <c r="N33" s="18">
        <v>18</v>
      </c>
      <c r="O33" s="19">
        <v>9</v>
      </c>
      <c r="P33" s="12">
        <v>14</v>
      </c>
      <c r="Q33" s="24">
        <v>8</v>
      </c>
      <c r="R33" s="18">
        <v>14</v>
      </c>
      <c r="S33" s="19">
        <v>10</v>
      </c>
    </row>
    <row r="34" spans="1:19" ht="15">
      <c r="A34" s="11" t="s">
        <v>175</v>
      </c>
      <c r="B34" s="18"/>
      <c r="C34" s="19"/>
      <c r="D34" s="12"/>
      <c r="E34" s="24"/>
      <c r="F34" s="18"/>
      <c r="G34" s="19"/>
      <c r="H34" s="12"/>
      <c r="I34" s="24"/>
      <c r="J34" s="18"/>
      <c r="K34" s="19"/>
      <c r="L34" s="12"/>
      <c r="M34" s="24"/>
      <c r="N34" s="20">
        <v>24</v>
      </c>
      <c r="O34" s="21">
        <v>12</v>
      </c>
      <c r="P34" s="33"/>
      <c r="Q34" s="34"/>
      <c r="R34" s="35">
        <v>24</v>
      </c>
      <c r="S34" s="36">
        <v>12</v>
      </c>
    </row>
    <row r="35" spans="1:19" ht="15">
      <c r="A35" s="11" t="s">
        <v>176</v>
      </c>
      <c r="B35" s="18"/>
      <c r="C35" s="19"/>
      <c r="D35" s="12"/>
      <c r="E35" s="24"/>
      <c r="F35" s="18"/>
      <c r="G35" s="19"/>
      <c r="H35" s="12"/>
      <c r="I35" s="24"/>
      <c r="J35" s="18"/>
      <c r="K35" s="19"/>
      <c r="L35" s="12"/>
      <c r="M35" s="24"/>
      <c r="N35" s="35">
        <v>10</v>
      </c>
      <c r="O35" s="36">
        <v>3</v>
      </c>
      <c r="P35" s="33"/>
      <c r="Q35" s="34"/>
      <c r="R35" s="35">
        <v>10</v>
      </c>
      <c r="S35" s="36">
        <v>3.6</v>
      </c>
    </row>
    <row r="36" spans="1:19" ht="15">
      <c r="A36" s="11" t="s">
        <v>177</v>
      </c>
      <c r="B36" s="18"/>
      <c r="C36" s="19"/>
      <c r="D36" s="12"/>
      <c r="E36" s="24"/>
      <c r="F36" s="18"/>
      <c r="G36" s="19"/>
      <c r="H36" s="12"/>
      <c r="I36" s="24"/>
      <c r="J36" s="18"/>
      <c r="K36" s="19"/>
      <c r="L36" s="12"/>
      <c r="M36" s="24"/>
      <c r="N36" s="18"/>
      <c r="O36" s="19"/>
      <c r="P36" s="12"/>
      <c r="Q36" s="24"/>
      <c r="R36" s="18">
        <v>25</v>
      </c>
      <c r="S36" s="19">
        <v>8</v>
      </c>
    </row>
    <row r="37" spans="1:19" ht="15">
      <c r="A37" s="11" t="s">
        <v>178</v>
      </c>
      <c r="B37" s="18"/>
      <c r="C37" s="19"/>
      <c r="D37" s="12"/>
      <c r="E37" s="24"/>
      <c r="F37" s="18"/>
      <c r="G37" s="19"/>
      <c r="H37" s="12"/>
      <c r="I37" s="24"/>
      <c r="J37" s="18"/>
      <c r="K37" s="19"/>
      <c r="L37" s="12"/>
      <c r="M37" s="24"/>
      <c r="N37" s="18"/>
      <c r="O37" s="19"/>
      <c r="P37" s="12"/>
      <c r="Q37" s="24"/>
      <c r="R37" s="18">
        <v>13</v>
      </c>
      <c r="S37" s="19">
        <v>3</v>
      </c>
    </row>
    <row r="38" spans="1:19" ht="15">
      <c r="A38" s="11" t="s">
        <v>179</v>
      </c>
      <c r="B38" s="18"/>
      <c r="C38" s="19"/>
      <c r="D38" s="12"/>
      <c r="E38" s="24"/>
      <c r="F38" s="18"/>
      <c r="G38" s="19"/>
      <c r="H38" s="12"/>
      <c r="I38" s="24"/>
      <c r="J38" s="18"/>
      <c r="K38" s="19"/>
      <c r="L38" s="12"/>
      <c r="M38" s="24"/>
      <c r="N38" s="18"/>
      <c r="O38" s="19"/>
      <c r="P38" s="12"/>
      <c r="Q38" s="24"/>
      <c r="R38" s="18">
        <v>25</v>
      </c>
      <c r="S38" s="19">
        <v>16</v>
      </c>
    </row>
    <row r="39" spans="1:19" ht="15">
      <c r="A39" s="11" t="s">
        <v>180</v>
      </c>
      <c r="B39" s="18"/>
      <c r="C39" s="19"/>
      <c r="D39" s="12"/>
      <c r="E39" s="24"/>
      <c r="F39" s="18"/>
      <c r="G39" s="19"/>
      <c r="H39" s="12"/>
      <c r="I39" s="24"/>
      <c r="J39" s="18"/>
      <c r="K39" s="19"/>
      <c r="L39" s="12"/>
      <c r="M39" s="24"/>
      <c r="N39" s="18"/>
      <c r="O39" s="19"/>
      <c r="P39" s="12"/>
      <c r="Q39" s="24"/>
      <c r="R39" s="18">
        <v>13</v>
      </c>
      <c r="S39" s="19">
        <v>10</v>
      </c>
    </row>
    <row r="40" spans="1:19" ht="15">
      <c r="A40" s="11" t="s">
        <v>181</v>
      </c>
      <c r="B40" s="18"/>
      <c r="C40" s="19"/>
      <c r="D40" s="12"/>
      <c r="E40" s="24"/>
      <c r="F40" s="18"/>
      <c r="G40" s="19"/>
      <c r="H40" s="12"/>
      <c r="I40" s="24"/>
      <c r="J40" s="18"/>
      <c r="K40" s="19"/>
      <c r="L40" s="12"/>
      <c r="M40" s="24"/>
      <c r="N40" s="18"/>
      <c r="O40" s="19"/>
      <c r="P40" s="12"/>
      <c r="Q40" s="24"/>
      <c r="R40" s="18">
        <v>13</v>
      </c>
      <c r="S40" s="19">
        <v>5</v>
      </c>
    </row>
    <row r="41" spans="1:19" ht="15">
      <c r="A41" s="11" t="s">
        <v>182</v>
      </c>
      <c r="B41" s="18"/>
      <c r="C41" s="19"/>
      <c r="D41" s="12"/>
      <c r="E41" s="24"/>
      <c r="F41" s="18"/>
      <c r="G41" s="19"/>
      <c r="H41" s="12"/>
      <c r="I41" s="24"/>
      <c r="J41" s="18"/>
      <c r="K41" s="19"/>
      <c r="L41" s="12"/>
      <c r="M41" s="24"/>
      <c r="N41" s="18"/>
      <c r="O41" s="19"/>
      <c r="P41" s="12"/>
      <c r="Q41" s="24"/>
      <c r="R41" s="35">
        <v>10</v>
      </c>
      <c r="S41" s="36">
        <v>3.6</v>
      </c>
    </row>
    <row r="42" spans="1:19" ht="15.75" thickBot="1">
      <c r="A42" s="11" t="s">
        <v>183</v>
      </c>
      <c r="B42" s="22"/>
      <c r="C42" s="23"/>
      <c r="D42" s="27"/>
      <c r="E42" s="28"/>
      <c r="F42" s="22"/>
      <c r="G42" s="23"/>
      <c r="H42" s="27"/>
      <c r="I42" s="28"/>
      <c r="J42" s="22"/>
      <c r="K42" s="23"/>
      <c r="L42" s="27"/>
      <c r="M42" s="28"/>
      <c r="N42" s="22"/>
      <c r="O42" s="23"/>
      <c r="P42" s="27"/>
      <c r="Q42" s="28"/>
      <c r="R42" s="22">
        <v>10</v>
      </c>
      <c r="S42" s="23">
        <v>1.7</v>
      </c>
    </row>
  </sheetData>
  <mergeCells count="9">
    <mergeCell ref="L9:M9"/>
    <mergeCell ref="N9:O9"/>
    <mergeCell ref="P9:Q9"/>
    <mergeCell ref="R9:S9"/>
    <mergeCell ref="B9:C9"/>
    <mergeCell ref="D9:E9"/>
    <mergeCell ref="F9:G9"/>
    <mergeCell ref="H9:I9"/>
    <mergeCell ref="J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27"/>
  <sheetViews>
    <sheetView topLeftCell="A101" workbookViewId="0">
      <selection activeCell="A2" sqref="A2:A118"/>
    </sheetView>
  </sheetViews>
  <sheetFormatPr defaultRowHeight="12.75"/>
  <cols>
    <col min="1" max="1" width="53.28515625" customWidth="1"/>
    <col min="2" max="2" width="32.140625" customWidth="1"/>
  </cols>
  <sheetData>
    <row r="1" spans="1:2" ht="13.5" thickBot="1">
      <c r="A1" s="31" t="s">
        <v>20</v>
      </c>
      <c r="B1" s="31" t="s">
        <v>31</v>
      </c>
    </row>
    <row r="2" spans="1:2" ht="13.5" thickBot="1">
      <c r="A2" s="30" t="s">
        <v>36</v>
      </c>
      <c r="B2" s="29" t="s">
        <v>32</v>
      </c>
    </row>
    <row r="3" spans="1:2" ht="13.5" thickBot="1">
      <c r="A3" s="30" t="s">
        <v>37</v>
      </c>
      <c r="B3" s="29" t="s">
        <v>33</v>
      </c>
    </row>
    <row r="4" spans="1:2" ht="13.5" thickBot="1">
      <c r="A4" s="30" t="s">
        <v>38</v>
      </c>
      <c r="B4" s="29" t="s">
        <v>34</v>
      </c>
    </row>
    <row r="5" spans="1:2" ht="13.5" thickBot="1">
      <c r="A5" s="30" t="s">
        <v>39</v>
      </c>
      <c r="B5" s="29" t="s">
        <v>35</v>
      </c>
    </row>
    <row r="6" spans="1:2" ht="13.5" thickBot="1">
      <c r="A6" s="30" t="s">
        <v>40</v>
      </c>
      <c r="B6" s="29"/>
    </row>
    <row r="7" spans="1:2" ht="13.5" thickBot="1">
      <c r="A7" s="30" t="s">
        <v>41</v>
      </c>
      <c r="B7" s="29"/>
    </row>
    <row r="8" spans="1:2" ht="13.5" thickBot="1">
      <c r="A8" s="30" t="s">
        <v>42</v>
      </c>
      <c r="B8" s="29"/>
    </row>
    <row r="9" spans="1:2" ht="13.5" thickBot="1">
      <c r="A9" s="30" t="s">
        <v>43</v>
      </c>
      <c r="B9" s="29"/>
    </row>
    <row r="10" spans="1:2" ht="13.5" thickBot="1">
      <c r="A10" s="30" t="s">
        <v>44</v>
      </c>
      <c r="B10" s="29"/>
    </row>
    <row r="11" spans="1:2" ht="13.5" thickBot="1">
      <c r="A11" s="30" t="s">
        <v>45</v>
      </c>
      <c r="B11" s="29"/>
    </row>
    <row r="12" spans="1:2" ht="13.5" thickBot="1">
      <c r="A12" s="30" t="s">
        <v>46</v>
      </c>
      <c r="B12" s="29"/>
    </row>
    <row r="13" spans="1:2" ht="13.5" thickBot="1">
      <c r="A13" s="30" t="s">
        <v>47</v>
      </c>
      <c r="B13" s="29"/>
    </row>
    <row r="14" spans="1:2" ht="13.5" thickBot="1">
      <c r="A14" s="30" t="s">
        <v>48</v>
      </c>
      <c r="B14" s="29"/>
    </row>
    <row r="15" spans="1:2" ht="13.5" thickBot="1">
      <c r="A15" s="30" t="s">
        <v>49</v>
      </c>
      <c r="B15" s="29"/>
    </row>
    <row r="16" spans="1:2" ht="13.5" thickBot="1">
      <c r="A16" s="30" t="s">
        <v>50</v>
      </c>
      <c r="B16" s="29"/>
    </row>
    <row r="17" spans="1:2" ht="13.5" thickBot="1">
      <c r="A17" s="30" t="s">
        <v>51</v>
      </c>
      <c r="B17" s="29"/>
    </row>
    <row r="18" spans="1:2" ht="13.5" thickBot="1">
      <c r="A18" s="30" t="s">
        <v>52</v>
      </c>
      <c r="B18" s="29"/>
    </row>
    <row r="19" spans="1:2" ht="13.5" thickBot="1">
      <c r="A19" s="30" t="s">
        <v>53</v>
      </c>
      <c r="B19" s="29"/>
    </row>
    <row r="20" spans="1:2" ht="13.5" thickBot="1">
      <c r="A20" s="30" t="s">
        <v>54</v>
      </c>
      <c r="B20" s="29"/>
    </row>
    <row r="21" spans="1:2" ht="13.5" thickBot="1">
      <c r="A21" s="30" t="s">
        <v>55</v>
      </c>
      <c r="B21" s="29"/>
    </row>
    <row r="22" spans="1:2" ht="13.5" thickBot="1">
      <c r="A22" s="30" t="s">
        <v>56</v>
      </c>
      <c r="B22" s="29"/>
    </row>
    <row r="23" spans="1:2" ht="13.5" thickBot="1">
      <c r="A23" s="30" t="s">
        <v>57</v>
      </c>
      <c r="B23" s="29"/>
    </row>
    <row r="24" spans="1:2" ht="13.5" thickBot="1">
      <c r="A24" s="30" t="s">
        <v>58</v>
      </c>
      <c r="B24" s="29"/>
    </row>
    <row r="25" spans="1:2" ht="13.5" thickBot="1">
      <c r="A25" s="30" t="s">
        <v>59</v>
      </c>
      <c r="B25" s="29"/>
    </row>
    <row r="26" spans="1:2" ht="13.5" thickBot="1">
      <c r="A26" s="30" t="s">
        <v>60</v>
      </c>
      <c r="B26" s="29"/>
    </row>
    <row r="27" spans="1:2" ht="13.5" thickBot="1">
      <c r="A27" s="30" t="s">
        <v>61</v>
      </c>
      <c r="B27" s="29"/>
    </row>
    <row r="28" spans="1:2" ht="13.5" thickBot="1">
      <c r="A28" s="30" t="s">
        <v>62</v>
      </c>
      <c r="B28" s="29"/>
    </row>
    <row r="29" spans="1:2" ht="13.5" thickBot="1">
      <c r="A29" s="30" t="s">
        <v>63</v>
      </c>
      <c r="B29" s="29"/>
    </row>
    <row r="30" spans="1:2" ht="13.5" thickBot="1">
      <c r="A30" s="30" t="s">
        <v>64</v>
      </c>
      <c r="B30" s="29"/>
    </row>
    <row r="31" spans="1:2" ht="13.5" thickBot="1">
      <c r="A31" s="30" t="s">
        <v>65</v>
      </c>
      <c r="B31" s="29"/>
    </row>
    <row r="32" spans="1:2" ht="13.5" thickBot="1">
      <c r="A32" s="30" t="s">
        <v>66</v>
      </c>
      <c r="B32" s="29"/>
    </row>
    <row r="33" spans="1:2" ht="13.5" thickBot="1">
      <c r="A33" s="30" t="s">
        <v>67</v>
      </c>
      <c r="B33" s="29"/>
    </row>
    <row r="34" spans="1:2" ht="13.5" thickBot="1">
      <c r="A34" s="30" t="s">
        <v>68</v>
      </c>
      <c r="B34" s="29"/>
    </row>
    <row r="35" spans="1:2" ht="13.5" thickBot="1">
      <c r="A35" s="30" t="s">
        <v>69</v>
      </c>
      <c r="B35" s="29"/>
    </row>
    <row r="36" spans="1:2" ht="13.5" thickBot="1">
      <c r="A36" s="30" t="s">
        <v>70</v>
      </c>
      <c r="B36" s="29"/>
    </row>
    <row r="37" spans="1:2" ht="13.5" thickBot="1">
      <c r="A37" s="30" t="s">
        <v>71</v>
      </c>
      <c r="B37" s="29"/>
    </row>
    <row r="38" spans="1:2" ht="13.5" thickBot="1">
      <c r="A38" s="30" t="s">
        <v>72</v>
      </c>
      <c r="B38" s="29"/>
    </row>
    <row r="39" spans="1:2" ht="13.5" thickBot="1">
      <c r="A39" s="30" t="s">
        <v>73</v>
      </c>
      <c r="B39" s="29"/>
    </row>
    <row r="40" spans="1:2" ht="13.5" thickBot="1">
      <c r="A40" s="30" t="s">
        <v>74</v>
      </c>
      <c r="B40" s="29"/>
    </row>
    <row r="41" spans="1:2" ht="13.5" thickBot="1">
      <c r="A41" s="30" t="s">
        <v>75</v>
      </c>
      <c r="B41" s="29"/>
    </row>
    <row r="42" spans="1:2" ht="13.5" thickBot="1">
      <c r="A42" s="30" t="s">
        <v>76</v>
      </c>
      <c r="B42" s="29"/>
    </row>
    <row r="43" spans="1:2" ht="13.5" thickBot="1">
      <c r="A43" s="30" t="s">
        <v>77</v>
      </c>
      <c r="B43" s="29"/>
    </row>
    <row r="44" spans="1:2" ht="13.5" thickBot="1">
      <c r="A44" s="30" t="s">
        <v>78</v>
      </c>
      <c r="B44" s="29"/>
    </row>
    <row r="45" spans="1:2" ht="13.5" thickBot="1">
      <c r="A45" s="30" t="s">
        <v>79</v>
      </c>
      <c r="B45" s="29"/>
    </row>
    <row r="46" spans="1:2" ht="13.5" thickBot="1">
      <c r="A46" s="30" t="s">
        <v>80</v>
      </c>
      <c r="B46" s="29"/>
    </row>
    <row r="47" spans="1:2" ht="13.5" thickBot="1">
      <c r="A47" s="30" t="s">
        <v>81</v>
      </c>
      <c r="B47" s="29"/>
    </row>
    <row r="48" spans="1:2" ht="13.5" thickBot="1">
      <c r="A48" s="30" t="s">
        <v>82</v>
      </c>
      <c r="B48" s="29"/>
    </row>
    <row r="49" spans="1:2" ht="13.5" thickBot="1">
      <c r="A49" s="30" t="s">
        <v>83</v>
      </c>
      <c r="B49" s="29"/>
    </row>
    <row r="50" spans="1:2" ht="13.5" thickBot="1">
      <c r="A50" s="30" t="s">
        <v>84</v>
      </c>
      <c r="B50" s="29"/>
    </row>
    <row r="51" spans="1:2" ht="13.5" thickBot="1">
      <c r="A51" s="30" t="s">
        <v>85</v>
      </c>
      <c r="B51" s="29"/>
    </row>
    <row r="52" spans="1:2" ht="13.5" thickBot="1">
      <c r="A52" s="30" t="s">
        <v>86</v>
      </c>
      <c r="B52" s="29"/>
    </row>
    <row r="53" spans="1:2" ht="13.5" thickBot="1">
      <c r="A53" s="30" t="s">
        <v>87</v>
      </c>
      <c r="B53" s="29"/>
    </row>
    <row r="54" spans="1:2" ht="13.5" thickBot="1">
      <c r="A54" s="30" t="s">
        <v>88</v>
      </c>
      <c r="B54" s="29"/>
    </row>
    <row r="55" spans="1:2" ht="13.5" thickBot="1">
      <c r="A55" s="30" t="s">
        <v>89</v>
      </c>
      <c r="B55" s="29"/>
    </row>
    <row r="56" spans="1:2" ht="13.5" thickBot="1">
      <c r="A56" s="30" t="s">
        <v>90</v>
      </c>
      <c r="B56" s="29"/>
    </row>
    <row r="57" spans="1:2" ht="13.5" thickBot="1">
      <c r="A57" s="30" t="s">
        <v>91</v>
      </c>
      <c r="B57" s="29"/>
    </row>
    <row r="58" spans="1:2" ht="13.5" thickBot="1">
      <c r="A58" s="30" t="s">
        <v>92</v>
      </c>
      <c r="B58" s="29"/>
    </row>
    <row r="59" spans="1:2" ht="13.5" thickBot="1">
      <c r="A59" s="30" t="s">
        <v>93</v>
      </c>
      <c r="B59" s="29"/>
    </row>
    <row r="60" spans="1:2" ht="13.5" thickBot="1">
      <c r="A60" s="30" t="s">
        <v>94</v>
      </c>
      <c r="B60" s="29"/>
    </row>
    <row r="61" spans="1:2" ht="13.5" thickBot="1">
      <c r="A61" s="30" t="s">
        <v>95</v>
      </c>
      <c r="B61" s="29"/>
    </row>
    <row r="62" spans="1:2" ht="13.5" thickBot="1">
      <c r="A62" s="30" t="s">
        <v>96</v>
      </c>
      <c r="B62" s="29"/>
    </row>
    <row r="63" spans="1:2" ht="13.5" thickBot="1">
      <c r="A63" s="30" t="s">
        <v>97</v>
      </c>
      <c r="B63" s="29"/>
    </row>
    <row r="64" spans="1:2" ht="13.5" thickBot="1">
      <c r="A64" s="30" t="s">
        <v>98</v>
      </c>
      <c r="B64" s="29"/>
    </row>
    <row r="65" spans="1:2" ht="13.5" thickBot="1">
      <c r="A65" s="30" t="s">
        <v>99</v>
      </c>
      <c r="B65" s="29"/>
    </row>
    <row r="66" spans="1:2" ht="13.5" thickBot="1">
      <c r="A66" s="30" t="s">
        <v>100</v>
      </c>
      <c r="B66" s="29"/>
    </row>
    <row r="67" spans="1:2" ht="13.5" thickBot="1">
      <c r="A67" s="30" t="s">
        <v>101</v>
      </c>
      <c r="B67" s="29"/>
    </row>
    <row r="68" spans="1:2" ht="13.5" thickBot="1">
      <c r="A68" s="30" t="s">
        <v>102</v>
      </c>
      <c r="B68" s="29"/>
    </row>
    <row r="69" spans="1:2" ht="13.5" thickBot="1">
      <c r="A69" s="30" t="s">
        <v>103</v>
      </c>
      <c r="B69" s="29"/>
    </row>
    <row r="70" spans="1:2" ht="13.5" thickBot="1">
      <c r="A70" s="30" t="s">
        <v>104</v>
      </c>
      <c r="B70" s="29"/>
    </row>
    <row r="71" spans="1:2" ht="13.5" thickBot="1">
      <c r="A71" s="30" t="s">
        <v>105</v>
      </c>
      <c r="B71" s="29"/>
    </row>
    <row r="72" spans="1:2" ht="13.5" thickBot="1">
      <c r="A72" s="30" t="s">
        <v>106</v>
      </c>
      <c r="B72" s="29"/>
    </row>
    <row r="73" spans="1:2" ht="13.5" thickBot="1">
      <c r="A73" s="30" t="s">
        <v>107</v>
      </c>
      <c r="B73" s="29"/>
    </row>
    <row r="74" spans="1:2" ht="13.5" thickBot="1">
      <c r="A74" s="30" t="s">
        <v>108</v>
      </c>
      <c r="B74" s="29"/>
    </row>
    <row r="75" spans="1:2" ht="13.5" thickBot="1">
      <c r="A75" s="30" t="s">
        <v>109</v>
      </c>
      <c r="B75" s="29"/>
    </row>
    <row r="76" spans="1:2" ht="13.5" thickBot="1">
      <c r="A76" s="30" t="s">
        <v>110</v>
      </c>
      <c r="B76" s="29"/>
    </row>
    <row r="77" spans="1:2" ht="13.5" thickBot="1">
      <c r="A77" s="30" t="s">
        <v>111</v>
      </c>
      <c r="B77" s="29"/>
    </row>
    <row r="78" spans="1:2" ht="13.5" thickBot="1">
      <c r="A78" s="30" t="s">
        <v>112</v>
      </c>
      <c r="B78" s="29"/>
    </row>
    <row r="79" spans="1:2" ht="13.5" thickBot="1">
      <c r="A79" s="30" t="s">
        <v>113</v>
      </c>
      <c r="B79" s="29"/>
    </row>
    <row r="80" spans="1:2" ht="13.5" thickBot="1">
      <c r="A80" s="30" t="s">
        <v>114</v>
      </c>
      <c r="B80" s="29"/>
    </row>
    <row r="81" spans="1:2" ht="13.5" thickBot="1">
      <c r="A81" s="30" t="s">
        <v>115</v>
      </c>
      <c r="B81" s="29"/>
    </row>
    <row r="82" spans="1:2" ht="13.5" thickBot="1">
      <c r="A82" s="30" t="s">
        <v>116</v>
      </c>
      <c r="B82" s="29"/>
    </row>
    <row r="83" spans="1:2" ht="13.5" thickBot="1">
      <c r="A83" s="30" t="s">
        <v>117</v>
      </c>
      <c r="B83" s="29"/>
    </row>
    <row r="84" spans="1:2" ht="13.5" thickBot="1">
      <c r="A84" s="30" t="s">
        <v>118</v>
      </c>
      <c r="B84" s="29"/>
    </row>
    <row r="85" spans="1:2" ht="13.5" thickBot="1">
      <c r="A85" s="30" t="s">
        <v>119</v>
      </c>
      <c r="B85" s="29"/>
    </row>
    <row r="86" spans="1:2" ht="13.5" thickBot="1">
      <c r="A86" s="30" t="s">
        <v>120</v>
      </c>
      <c r="B86" s="29"/>
    </row>
    <row r="87" spans="1:2" ht="13.5" thickBot="1">
      <c r="A87" s="30" t="s">
        <v>121</v>
      </c>
      <c r="B87" s="29"/>
    </row>
    <row r="88" spans="1:2" ht="13.5" thickBot="1">
      <c r="A88" s="30" t="s">
        <v>122</v>
      </c>
      <c r="B88" s="29"/>
    </row>
    <row r="89" spans="1:2" ht="13.5" thickBot="1">
      <c r="A89" s="30" t="s">
        <v>123</v>
      </c>
      <c r="B89" s="29"/>
    </row>
    <row r="90" spans="1:2" ht="13.5" thickBot="1">
      <c r="A90" s="30" t="s">
        <v>124</v>
      </c>
      <c r="B90" s="29"/>
    </row>
    <row r="91" spans="1:2" ht="13.5" thickBot="1">
      <c r="A91" s="30" t="s">
        <v>125</v>
      </c>
      <c r="B91" s="29"/>
    </row>
    <row r="92" spans="1:2" ht="13.5" thickBot="1">
      <c r="A92" s="30" t="s">
        <v>126</v>
      </c>
      <c r="B92" s="29"/>
    </row>
    <row r="93" spans="1:2" ht="13.5" thickBot="1">
      <c r="A93" s="30" t="s">
        <v>127</v>
      </c>
      <c r="B93" s="29"/>
    </row>
    <row r="94" spans="1:2" ht="13.5" thickBot="1">
      <c r="A94" s="30" t="s">
        <v>128</v>
      </c>
      <c r="B94" s="29"/>
    </row>
    <row r="95" spans="1:2" ht="13.5" thickBot="1">
      <c r="A95" s="30" t="s">
        <v>129</v>
      </c>
      <c r="B95" s="29"/>
    </row>
    <row r="96" spans="1:2" ht="13.5" thickBot="1">
      <c r="A96" s="30" t="s">
        <v>130</v>
      </c>
      <c r="B96" s="29"/>
    </row>
    <row r="97" spans="1:2" ht="13.5" thickBot="1">
      <c r="A97" s="30" t="s">
        <v>131</v>
      </c>
      <c r="B97" s="29"/>
    </row>
    <row r="98" spans="1:2" ht="13.5" thickBot="1">
      <c r="A98" s="30" t="s">
        <v>132</v>
      </c>
      <c r="B98" s="29"/>
    </row>
    <row r="99" spans="1:2" ht="13.5" thickBot="1">
      <c r="A99" s="30" t="s">
        <v>133</v>
      </c>
      <c r="B99" s="29"/>
    </row>
    <row r="100" spans="1:2" ht="13.5" thickBot="1">
      <c r="A100" s="30" t="s">
        <v>134</v>
      </c>
      <c r="B100" s="29"/>
    </row>
    <row r="101" spans="1:2" ht="13.5" thickBot="1">
      <c r="A101" s="30" t="s">
        <v>135</v>
      </c>
      <c r="B101" s="29"/>
    </row>
    <row r="102" spans="1:2" ht="13.5" thickBot="1">
      <c r="A102" s="30" t="s">
        <v>136</v>
      </c>
      <c r="B102" s="29"/>
    </row>
    <row r="103" spans="1:2" ht="13.5" thickBot="1">
      <c r="A103" s="30" t="s">
        <v>137</v>
      </c>
      <c r="B103" s="29"/>
    </row>
    <row r="104" spans="1:2" ht="13.5" thickBot="1">
      <c r="A104" s="30" t="s">
        <v>138</v>
      </c>
      <c r="B104" s="29"/>
    </row>
    <row r="105" spans="1:2" ht="13.5" thickBot="1">
      <c r="A105" s="30" t="s">
        <v>139</v>
      </c>
      <c r="B105" s="29"/>
    </row>
    <row r="106" spans="1:2" ht="13.5" thickBot="1">
      <c r="A106" s="30" t="s">
        <v>140</v>
      </c>
      <c r="B106" s="29"/>
    </row>
    <row r="107" spans="1:2" ht="13.5" thickBot="1">
      <c r="A107" s="30" t="s">
        <v>141</v>
      </c>
      <c r="B107" s="29"/>
    </row>
    <row r="108" spans="1:2" ht="13.5" thickBot="1">
      <c r="A108" s="30" t="s">
        <v>142</v>
      </c>
      <c r="B108" s="29"/>
    </row>
    <row r="109" spans="1:2" ht="13.5" thickBot="1">
      <c r="A109" s="30" t="s">
        <v>143</v>
      </c>
      <c r="B109" s="29"/>
    </row>
    <row r="110" spans="1:2" ht="13.5" thickBot="1">
      <c r="A110" s="30" t="s">
        <v>144</v>
      </c>
      <c r="B110" s="29"/>
    </row>
    <row r="111" spans="1:2" ht="13.5" thickBot="1">
      <c r="A111" s="30" t="s">
        <v>145</v>
      </c>
      <c r="B111" s="29"/>
    </row>
    <row r="112" spans="1:2" ht="13.5" thickBot="1">
      <c r="A112" s="30" t="s">
        <v>146</v>
      </c>
      <c r="B112" s="29"/>
    </row>
    <row r="113" spans="1:2" ht="13.5" thickBot="1">
      <c r="A113" s="30" t="s">
        <v>147</v>
      </c>
      <c r="B113" s="29"/>
    </row>
    <row r="114" spans="1:2" ht="13.5" thickBot="1">
      <c r="A114" s="30" t="s">
        <v>148</v>
      </c>
      <c r="B114" s="29"/>
    </row>
    <row r="115" spans="1:2" ht="13.5" thickBot="1">
      <c r="A115" s="30" t="s">
        <v>149</v>
      </c>
      <c r="B115" s="29"/>
    </row>
    <row r="116" spans="1:2" ht="13.5" thickBot="1">
      <c r="A116" s="30" t="s">
        <v>150</v>
      </c>
      <c r="B116" s="29"/>
    </row>
    <row r="117" spans="1:2" ht="13.5" thickBot="1">
      <c r="A117" s="30" t="s">
        <v>151</v>
      </c>
      <c r="B117" s="29"/>
    </row>
    <row r="118" spans="1:2" ht="13.5" thickBot="1">
      <c r="A118" s="30" t="s">
        <v>152</v>
      </c>
      <c r="B118" s="29"/>
    </row>
    <row r="119" spans="1:2">
      <c r="A119" t="s">
        <v>7</v>
      </c>
    </row>
    <row r="120" spans="1:2">
      <c r="A120" t="s">
        <v>8</v>
      </c>
    </row>
    <row r="121" spans="1:2">
      <c r="A121" t="s">
        <v>23</v>
      </c>
    </row>
    <row r="122" spans="1:2">
      <c r="A122" t="s">
        <v>24</v>
      </c>
    </row>
    <row r="123" spans="1:2">
      <c r="A123" t="s">
        <v>25</v>
      </c>
    </row>
    <row r="124" spans="1:2">
      <c r="A124" t="s">
        <v>26</v>
      </c>
    </row>
    <row r="125" spans="1:2">
      <c r="A125" t="s">
        <v>27</v>
      </c>
    </row>
    <row r="126" spans="1:2">
      <c r="A126" t="s">
        <v>28</v>
      </c>
    </row>
    <row r="127" spans="1:2">
      <c r="A127" t="s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F119"/>
  <sheetViews>
    <sheetView zoomScale="125" workbookViewId="0">
      <selection activeCell="C3" sqref="C3"/>
    </sheetView>
  </sheetViews>
  <sheetFormatPr defaultColWidth="11.42578125" defaultRowHeight="12.75"/>
  <cols>
    <col min="1" max="1" width="30.42578125" customWidth="1"/>
  </cols>
  <sheetData>
    <row r="1" spans="1:32">
      <c r="B1" t="str">
        <f>'[1]01.05.2017'!$B$2</f>
        <v>МА1</v>
      </c>
      <c r="C1" t="str">
        <f>'[1]01.05.2017'!$B$2</f>
        <v>МА1</v>
      </c>
    </row>
    <row r="2" spans="1:32" ht="13.5" thickBot="1">
      <c r="A2" s="31" t="s">
        <v>20</v>
      </c>
      <c r="B2" s="32">
        <v>42856</v>
      </c>
      <c r="C2" s="32">
        <v>42857</v>
      </c>
      <c r="D2" s="32">
        <v>42858</v>
      </c>
      <c r="E2" s="32">
        <v>42859</v>
      </c>
      <c r="F2" s="32">
        <v>42860</v>
      </c>
      <c r="G2" s="32">
        <v>42861</v>
      </c>
      <c r="H2" s="32">
        <v>42862</v>
      </c>
      <c r="I2" s="32">
        <v>42863</v>
      </c>
      <c r="J2" s="32">
        <v>42864</v>
      </c>
      <c r="K2" s="32">
        <v>42865</v>
      </c>
      <c r="L2" s="32">
        <v>42866</v>
      </c>
      <c r="M2" s="32">
        <v>42867</v>
      </c>
      <c r="N2" s="32">
        <v>42868</v>
      </c>
      <c r="O2" s="32">
        <v>42869</v>
      </c>
      <c r="P2" s="32">
        <v>42870</v>
      </c>
      <c r="Q2" s="32">
        <v>42871</v>
      </c>
      <c r="R2" s="32">
        <v>42872</v>
      </c>
      <c r="S2" s="32">
        <v>42873</v>
      </c>
      <c r="T2" s="32">
        <v>42874</v>
      </c>
      <c r="U2" s="32">
        <v>42875</v>
      </c>
      <c r="V2" s="32">
        <v>42876</v>
      </c>
      <c r="W2" s="32">
        <v>42877</v>
      </c>
      <c r="X2" s="32">
        <v>42878</v>
      </c>
      <c r="Y2" s="32">
        <v>42879</v>
      </c>
      <c r="Z2" s="32">
        <v>42880</v>
      </c>
      <c r="AA2" s="32">
        <v>42881</v>
      </c>
      <c r="AB2" s="32">
        <v>42882</v>
      </c>
      <c r="AC2" s="32">
        <v>42883</v>
      </c>
      <c r="AD2" s="32">
        <v>42884</v>
      </c>
      <c r="AE2" s="32">
        <v>42885</v>
      </c>
      <c r="AF2" s="32">
        <v>42886</v>
      </c>
    </row>
    <row r="3" spans="1:32" ht="13.5" thickBot="1">
      <c r="A3" s="30" t="s">
        <v>36</v>
      </c>
      <c r="B3" s="7">
        <f>IFERROR(VLOOKUP($A$3,'01.05.2017'!B:C,2,FALSE),0)</f>
        <v>0.92857746217395354</v>
      </c>
      <c r="C3" s="7">
        <f>IFERROR(VLOOKUP($A$5,'02.05.2017'!B:C,2,FALSE),0)</f>
        <v>0.80896023729357081</v>
      </c>
      <c r="D3" s="7"/>
    </row>
    <row r="4" spans="1:32" ht="13.5" thickBot="1">
      <c r="A4" s="30" t="s">
        <v>37</v>
      </c>
      <c r="B4" s="7">
        <f>IFERROR(VLOOKUP(A4,'01.05.2017'!B:C,2,FALSE),0)</f>
        <v>0.92857746217395354</v>
      </c>
      <c r="C4" s="7">
        <f>IFERROR(VLOOKUP($A$5,'02.05.2017'!B:C,2,FALSE),0)</f>
        <v>0.80896023729357081</v>
      </c>
    </row>
    <row r="5" spans="1:32" ht="13.5" thickBot="1">
      <c r="A5" s="30" t="s">
        <v>38</v>
      </c>
      <c r="B5" s="7">
        <f>IFERROR(VLOOKUP($A$5,'01.05.2017'!B:C,2,FALSE),0)</f>
        <v>0.92857746217395354</v>
      </c>
      <c r="C5" s="7">
        <f>IFERROR(VLOOKUP($A$5,'02.05.2017'!B:C,2,FALSE),0)</f>
        <v>0.80896023729357081</v>
      </c>
      <c r="D5" s="7"/>
    </row>
    <row r="6" spans="1:32" ht="13.5" thickBot="1">
      <c r="A6" s="30" t="s">
        <v>39</v>
      </c>
      <c r="B6" s="7">
        <f>IFERROR(VLOOKUP(A6,'01.05.2017'!B:C,2,FALSE),0)</f>
        <v>0.92857746217395354</v>
      </c>
      <c r="C6" s="7">
        <f>IFERROR(VLOOKUP($A$5,'02.05.2017'!B:C,2,FALSE),0)</f>
        <v>0.80896023729357081</v>
      </c>
    </row>
    <row r="7" spans="1:32" ht="13.5" thickBot="1">
      <c r="A7" s="30" t="s">
        <v>40</v>
      </c>
      <c r="B7" s="7">
        <f>IFERROR(VLOOKUP(A7,'01.05.2017'!B:C,2,FALSE),0)</f>
        <v>0</v>
      </c>
    </row>
    <row r="8" spans="1:32" ht="13.5" thickBot="1">
      <c r="A8" s="30" t="s">
        <v>41</v>
      </c>
      <c r="B8" s="7">
        <f>IFERROR(VLOOKUP(A8,'01.05.2017'!B:C,2,FALSE),0)</f>
        <v>0</v>
      </c>
    </row>
    <row r="9" spans="1:32" ht="13.5" thickBot="1">
      <c r="A9" s="30" t="s">
        <v>42</v>
      </c>
      <c r="B9" s="7">
        <f>IFERROR(VLOOKUP(A9,'01.05.2017'!B:C,2,FALSE),0)</f>
        <v>0</v>
      </c>
    </row>
    <row r="10" spans="1:32" ht="13.5" thickBot="1">
      <c r="A10" s="30" t="s">
        <v>43</v>
      </c>
      <c r="B10" s="7">
        <f>IFERROR(VLOOKUP(A10,'01.05.2017'!B:C,2,FALSE),0)</f>
        <v>0</v>
      </c>
    </row>
    <row r="11" spans="1:32" ht="13.5" thickBot="1">
      <c r="A11" s="30" t="s">
        <v>44</v>
      </c>
      <c r="B11" s="7">
        <f>IFERROR(VLOOKUP(A11,'01.05.2017'!B:C,2,FALSE),0)</f>
        <v>0</v>
      </c>
    </row>
    <row r="12" spans="1:32" ht="13.5" thickBot="1">
      <c r="A12" s="30" t="s">
        <v>45</v>
      </c>
      <c r="B12" s="7">
        <f>IFERROR(VLOOKUP(A12,'01.05.2017'!B:C,2,FALSE),0)</f>
        <v>0</v>
      </c>
    </row>
    <row r="13" spans="1:32" ht="13.5" thickBot="1">
      <c r="A13" s="30" t="s">
        <v>46</v>
      </c>
      <c r="B13" s="7">
        <f>IFERROR(VLOOKUP(A13,'01.05.2017'!B:C,2,FALSE),0)</f>
        <v>0</v>
      </c>
    </row>
    <row r="14" spans="1:32" ht="13.5" thickBot="1">
      <c r="A14" s="30" t="s">
        <v>47</v>
      </c>
      <c r="B14" s="7">
        <f>IFERROR(VLOOKUP(A14,'01.05.2017'!B:C,2,FALSE),0)</f>
        <v>0</v>
      </c>
    </row>
    <row r="15" spans="1:32" ht="13.5" thickBot="1">
      <c r="A15" s="30" t="s">
        <v>48</v>
      </c>
      <c r="B15" s="7">
        <f>IFERROR(VLOOKUP(A15,'01.05.2017'!B:C,2,FALSE),0)</f>
        <v>0</v>
      </c>
    </row>
    <row r="16" spans="1:32" ht="13.5" thickBot="1">
      <c r="A16" s="30" t="s">
        <v>49</v>
      </c>
      <c r="B16" s="7">
        <f>IFERROR(VLOOKUP(A16,'01.05.2017'!B:C,2,FALSE),0)</f>
        <v>0</v>
      </c>
    </row>
    <row r="17" spans="1:2" ht="13.5" thickBot="1">
      <c r="A17" s="30" t="s">
        <v>50</v>
      </c>
      <c r="B17" s="7">
        <f>IFERROR(VLOOKUP(A17,'01.05.2017'!B:C,2,FALSE),0)</f>
        <v>0</v>
      </c>
    </row>
    <row r="18" spans="1:2" ht="13.5" thickBot="1">
      <c r="A18" s="30" t="s">
        <v>51</v>
      </c>
      <c r="B18" s="7">
        <f>IFERROR(VLOOKUP(A18,'01.05.2017'!B:C,2,FALSE),0)</f>
        <v>0</v>
      </c>
    </row>
    <row r="19" spans="1:2" ht="13.5" thickBot="1">
      <c r="A19" s="30" t="s">
        <v>52</v>
      </c>
      <c r="B19" s="7">
        <f>IFERROR(VLOOKUP(A19,'01.05.2017'!B:C,2,FALSE),0)</f>
        <v>0</v>
      </c>
    </row>
    <row r="20" spans="1:2" ht="13.5" thickBot="1">
      <c r="A20" s="30" t="s">
        <v>53</v>
      </c>
      <c r="B20" s="7">
        <f>IFERROR(VLOOKUP(A20,'01.05.2017'!B:C,2,FALSE),0)</f>
        <v>0</v>
      </c>
    </row>
    <row r="21" spans="1:2" ht="13.5" thickBot="1">
      <c r="A21" s="30" t="s">
        <v>54</v>
      </c>
      <c r="B21" s="7">
        <f>IFERROR(VLOOKUP(A21,'01.05.2017'!B:C,2,FALSE),0)</f>
        <v>0</v>
      </c>
    </row>
    <row r="22" spans="1:2" ht="13.5" thickBot="1">
      <c r="A22" s="30" t="s">
        <v>55</v>
      </c>
      <c r="B22" s="7">
        <f>IFERROR(VLOOKUP(A22,'01.05.2017'!B:C,2,FALSE),0)</f>
        <v>0</v>
      </c>
    </row>
    <row r="23" spans="1:2" ht="13.5" thickBot="1">
      <c r="A23" s="30" t="s">
        <v>56</v>
      </c>
      <c r="B23" s="7">
        <f>IFERROR(VLOOKUP(A23,'01.05.2017'!B:C,2,FALSE),0)</f>
        <v>0</v>
      </c>
    </row>
    <row r="24" spans="1:2" ht="13.5" thickBot="1">
      <c r="A24" s="30" t="s">
        <v>57</v>
      </c>
      <c r="B24" s="7">
        <f>IFERROR(VLOOKUP(A24,'01.05.2017'!B:C,2,FALSE),0)</f>
        <v>0</v>
      </c>
    </row>
    <row r="25" spans="1:2" ht="13.5" thickBot="1">
      <c r="A25" s="30" t="s">
        <v>58</v>
      </c>
      <c r="B25" s="7">
        <f>IFERROR(VLOOKUP(A25,'01.05.2017'!B:C,2,FALSE),0)</f>
        <v>0</v>
      </c>
    </row>
    <row r="26" spans="1:2" ht="13.5" thickBot="1">
      <c r="A26" s="30" t="s">
        <v>59</v>
      </c>
      <c r="B26" s="7">
        <f>IFERROR(VLOOKUP(A26,'01.05.2017'!B:C,2,FALSE),0)</f>
        <v>0</v>
      </c>
    </row>
    <row r="27" spans="1:2" ht="13.5" thickBot="1">
      <c r="A27" s="30" t="s">
        <v>60</v>
      </c>
      <c r="B27" s="7">
        <f>IFERROR(VLOOKUP(A27,'01.05.2017'!B:C,2,FALSE),0)</f>
        <v>0</v>
      </c>
    </row>
    <row r="28" spans="1:2" ht="13.5" thickBot="1">
      <c r="A28" s="30" t="s">
        <v>61</v>
      </c>
      <c r="B28" s="7">
        <f>IFERROR(VLOOKUP(A28,'01.05.2017'!B:C,2,FALSE),0)</f>
        <v>0</v>
      </c>
    </row>
    <row r="29" spans="1:2" ht="13.5" thickBot="1">
      <c r="A29" s="30" t="s">
        <v>62</v>
      </c>
      <c r="B29" s="7">
        <f>IFERROR(VLOOKUP(A29,'01.05.2017'!B:C,2,FALSE),0)</f>
        <v>0</v>
      </c>
    </row>
    <row r="30" spans="1:2" ht="13.5" thickBot="1">
      <c r="A30" s="30" t="s">
        <v>63</v>
      </c>
      <c r="B30" s="7">
        <f>IFERROR(VLOOKUP(A30,'01.05.2017'!B:C,2,FALSE),0)</f>
        <v>0</v>
      </c>
    </row>
    <row r="31" spans="1:2" ht="13.5" thickBot="1">
      <c r="A31" s="30" t="s">
        <v>64</v>
      </c>
      <c r="B31" s="7">
        <f>IFERROR(VLOOKUP(A31,'01.05.2017'!B:C,2,FALSE),0)</f>
        <v>0</v>
      </c>
    </row>
    <row r="32" spans="1:2" ht="13.5" thickBot="1">
      <c r="A32" s="30" t="s">
        <v>65</v>
      </c>
      <c r="B32" s="7">
        <f>IFERROR(VLOOKUP(A32,'01.05.2017'!B:C,2,FALSE),0)</f>
        <v>0</v>
      </c>
    </row>
    <row r="33" spans="1:2" ht="13.5" thickBot="1">
      <c r="A33" s="30" t="s">
        <v>66</v>
      </c>
      <c r="B33" s="7">
        <f>IFERROR(VLOOKUP(A33,'01.05.2017'!B:C,2,FALSE),0)</f>
        <v>0</v>
      </c>
    </row>
    <row r="34" spans="1:2" ht="13.5" thickBot="1">
      <c r="A34" s="30" t="s">
        <v>67</v>
      </c>
      <c r="B34" s="7">
        <f>IFERROR(VLOOKUP(A34,'01.05.2017'!B:C,2,FALSE),0)</f>
        <v>0</v>
      </c>
    </row>
    <row r="35" spans="1:2" ht="13.5" thickBot="1">
      <c r="A35" s="30" t="s">
        <v>68</v>
      </c>
      <c r="B35" s="7">
        <f>IFERROR(VLOOKUP(A35,'01.05.2017'!B:C,2,FALSE),0)</f>
        <v>0</v>
      </c>
    </row>
    <row r="36" spans="1:2" ht="13.5" thickBot="1">
      <c r="A36" s="30" t="s">
        <v>69</v>
      </c>
      <c r="B36" s="7">
        <f>IFERROR(VLOOKUP(A36,'01.05.2017'!B:C,2,FALSE),0)</f>
        <v>0</v>
      </c>
    </row>
    <row r="37" spans="1:2" ht="13.5" thickBot="1">
      <c r="A37" s="30" t="s">
        <v>70</v>
      </c>
      <c r="B37" s="7">
        <f>IFERROR(VLOOKUP(A37,'01.05.2017'!B:C,2,FALSE),0)</f>
        <v>0</v>
      </c>
    </row>
    <row r="38" spans="1:2" ht="13.5" thickBot="1">
      <c r="A38" s="30" t="s">
        <v>71</v>
      </c>
      <c r="B38" s="7">
        <f>IFERROR(VLOOKUP(A38,'01.05.2017'!B:C,2,FALSE),0)</f>
        <v>0</v>
      </c>
    </row>
    <row r="39" spans="1:2" ht="13.5" thickBot="1">
      <c r="A39" s="30" t="s">
        <v>72</v>
      </c>
      <c r="B39" s="7">
        <f>IFERROR(VLOOKUP(A39,'01.05.2017'!B:C,2,FALSE),0)</f>
        <v>0</v>
      </c>
    </row>
    <row r="40" spans="1:2" ht="13.5" thickBot="1">
      <c r="A40" s="30" t="s">
        <v>73</v>
      </c>
      <c r="B40" s="7">
        <f>IFERROR(VLOOKUP(A40,'01.05.2017'!B:C,2,FALSE),0)</f>
        <v>0</v>
      </c>
    </row>
    <row r="41" spans="1:2" ht="13.5" thickBot="1">
      <c r="A41" s="30" t="s">
        <v>74</v>
      </c>
      <c r="B41" s="7">
        <f>IFERROR(VLOOKUP(A41,'01.05.2017'!B:C,2,FALSE),0)</f>
        <v>0</v>
      </c>
    </row>
    <row r="42" spans="1:2" ht="13.5" thickBot="1">
      <c r="A42" s="30" t="s">
        <v>75</v>
      </c>
      <c r="B42" s="7">
        <f>IFERROR(VLOOKUP(A42,'01.05.2017'!B:C,2,FALSE),0)</f>
        <v>0</v>
      </c>
    </row>
    <row r="43" spans="1:2" ht="13.5" thickBot="1">
      <c r="A43" s="30" t="s">
        <v>76</v>
      </c>
      <c r="B43" s="7">
        <f>IFERROR(VLOOKUP(A43,'01.05.2017'!B:C,2,FALSE),0)</f>
        <v>0</v>
      </c>
    </row>
    <row r="44" spans="1:2" ht="13.5" thickBot="1">
      <c r="A44" s="30" t="s">
        <v>77</v>
      </c>
      <c r="B44" s="7">
        <f>IFERROR(VLOOKUP(A44,'01.05.2017'!B:C,2,FALSE),0)</f>
        <v>0</v>
      </c>
    </row>
    <row r="45" spans="1:2" ht="13.5" thickBot="1">
      <c r="A45" s="30" t="s">
        <v>78</v>
      </c>
      <c r="B45" s="7">
        <f>IFERROR(VLOOKUP(A45,'01.05.2017'!B:C,2,FALSE),0)</f>
        <v>0</v>
      </c>
    </row>
    <row r="46" spans="1:2" ht="13.5" thickBot="1">
      <c r="A46" s="30" t="s">
        <v>79</v>
      </c>
      <c r="B46" s="7">
        <f>IFERROR(VLOOKUP(A46,'01.05.2017'!B:C,2,FALSE),0)</f>
        <v>0</v>
      </c>
    </row>
    <row r="47" spans="1:2" ht="13.5" thickBot="1">
      <c r="A47" s="30" t="s">
        <v>80</v>
      </c>
      <c r="B47" s="7">
        <f>IFERROR(VLOOKUP(A47,'01.05.2017'!B:C,2,FALSE),0)</f>
        <v>0</v>
      </c>
    </row>
    <row r="48" spans="1:2" ht="13.5" thickBot="1">
      <c r="A48" s="30" t="s">
        <v>81</v>
      </c>
      <c r="B48" s="7">
        <f>IFERROR(VLOOKUP(A48,'01.05.2017'!B:C,2,FALSE),0)</f>
        <v>0</v>
      </c>
    </row>
    <row r="49" spans="1:2" ht="13.5" thickBot="1">
      <c r="A49" s="30" t="s">
        <v>82</v>
      </c>
      <c r="B49" s="7">
        <f>IFERROR(VLOOKUP(A49,'01.05.2017'!B:C,2,FALSE),0)</f>
        <v>0</v>
      </c>
    </row>
    <row r="50" spans="1:2" ht="13.5" thickBot="1">
      <c r="A50" s="30" t="s">
        <v>83</v>
      </c>
      <c r="B50" s="7">
        <f>IFERROR(VLOOKUP(A50,'01.05.2017'!B:C,2,FALSE),0)</f>
        <v>0</v>
      </c>
    </row>
    <row r="51" spans="1:2" ht="13.5" thickBot="1">
      <c r="A51" s="30" t="s">
        <v>84</v>
      </c>
      <c r="B51" s="7">
        <f>IFERROR(VLOOKUP(A51,'01.05.2017'!B:C,2,FALSE),0)</f>
        <v>0</v>
      </c>
    </row>
    <row r="52" spans="1:2" ht="13.5" thickBot="1">
      <c r="A52" s="30" t="s">
        <v>85</v>
      </c>
      <c r="B52" s="7">
        <f>IFERROR(VLOOKUP(A52,'01.05.2017'!B:C,2,FALSE),0)</f>
        <v>0</v>
      </c>
    </row>
    <row r="53" spans="1:2" ht="13.5" thickBot="1">
      <c r="A53" s="30" t="s">
        <v>86</v>
      </c>
      <c r="B53" s="7">
        <f>IFERROR(VLOOKUP(A53,'01.05.2017'!B:C,2,FALSE),0)</f>
        <v>0</v>
      </c>
    </row>
    <row r="54" spans="1:2" ht="13.5" thickBot="1">
      <c r="A54" s="30" t="s">
        <v>87</v>
      </c>
      <c r="B54" s="7">
        <f>IFERROR(VLOOKUP(A54,'01.05.2017'!B:C,2,FALSE),0)</f>
        <v>0</v>
      </c>
    </row>
    <row r="55" spans="1:2" ht="13.5" thickBot="1">
      <c r="A55" s="30" t="s">
        <v>88</v>
      </c>
      <c r="B55" s="7">
        <f>IFERROR(VLOOKUP(A55,'01.05.2017'!B:C,2,FALSE),0)</f>
        <v>0</v>
      </c>
    </row>
    <row r="56" spans="1:2" ht="13.5" thickBot="1">
      <c r="A56" s="30" t="s">
        <v>89</v>
      </c>
      <c r="B56" s="7">
        <f>IFERROR(VLOOKUP(A56,'01.05.2017'!B:C,2,FALSE),0)</f>
        <v>0</v>
      </c>
    </row>
    <row r="57" spans="1:2" ht="13.5" thickBot="1">
      <c r="A57" s="30" t="s">
        <v>90</v>
      </c>
      <c r="B57" s="7">
        <f>IFERROR(VLOOKUP(A57,'01.05.2017'!B:C,2,FALSE),0)</f>
        <v>0</v>
      </c>
    </row>
    <row r="58" spans="1:2" ht="13.5" thickBot="1">
      <c r="A58" s="30" t="s">
        <v>91</v>
      </c>
      <c r="B58" s="7">
        <f>IFERROR(VLOOKUP(A58,'01.05.2017'!B:C,2,FALSE),0)</f>
        <v>0</v>
      </c>
    </row>
    <row r="59" spans="1:2" ht="13.5" thickBot="1">
      <c r="A59" s="30" t="s">
        <v>92</v>
      </c>
      <c r="B59" s="7">
        <f>IFERROR(VLOOKUP(A59,'01.05.2017'!B:C,2,FALSE),0)</f>
        <v>0</v>
      </c>
    </row>
    <row r="60" spans="1:2" ht="13.5" thickBot="1">
      <c r="A60" s="30" t="s">
        <v>93</v>
      </c>
      <c r="B60" s="7">
        <f>IFERROR(VLOOKUP(A60,'01.05.2017'!B:C,2,FALSE),0)</f>
        <v>0</v>
      </c>
    </row>
    <row r="61" spans="1:2" ht="13.5" thickBot="1">
      <c r="A61" s="30" t="s">
        <v>94</v>
      </c>
      <c r="B61" s="7">
        <f>IFERROR(VLOOKUP(A61,'01.05.2017'!B:C,2,FALSE),0)</f>
        <v>0</v>
      </c>
    </row>
    <row r="62" spans="1:2" ht="13.5" thickBot="1">
      <c r="A62" s="30" t="s">
        <v>95</v>
      </c>
      <c r="B62" s="7">
        <f>IFERROR(VLOOKUP(A62,'01.05.2017'!B:C,2,FALSE),0)</f>
        <v>0</v>
      </c>
    </row>
    <row r="63" spans="1:2" ht="13.5" thickBot="1">
      <c r="A63" s="30" t="s">
        <v>96</v>
      </c>
      <c r="B63" s="7">
        <f>IFERROR(VLOOKUP(A63,'01.05.2017'!B:C,2,FALSE),0)</f>
        <v>0</v>
      </c>
    </row>
    <row r="64" spans="1:2" ht="13.5" thickBot="1">
      <c r="A64" s="30" t="s">
        <v>97</v>
      </c>
      <c r="B64" s="7">
        <f>IFERROR(VLOOKUP(A64,'01.05.2017'!B:C,2,FALSE),0)</f>
        <v>0</v>
      </c>
    </row>
    <row r="65" spans="1:2" ht="13.5" thickBot="1">
      <c r="A65" s="30" t="s">
        <v>98</v>
      </c>
      <c r="B65" s="7">
        <f>IFERROR(VLOOKUP(A65,'01.05.2017'!B:C,2,FALSE),0)</f>
        <v>0</v>
      </c>
    </row>
    <row r="66" spans="1:2" ht="13.5" thickBot="1">
      <c r="A66" s="30" t="s">
        <v>99</v>
      </c>
      <c r="B66" s="7">
        <f>IFERROR(VLOOKUP(A66,'01.05.2017'!B:C,2,FALSE),0)</f>
        <v>0</v>
      </c>
    </row>
    <row r="67" spans="1:2" ht="13.5" thickBot="1">
      <c r="A67" s="30" t="s">
        <v>100</v>
      </c>
      <c r="B67" s="7">
        <f>IFERROR(VLOOKUP(A67,'01.05.2017'!B:C,2,FALSE),0)</f>
        <v>0</v>
      </c>
    </row>
    <row r="68" spans="1:2" ht="13.5" thickBot="1">
      <c r="A68" s="30" t="s">
        <v>101</v>
      </c>
      <c r="B68" s="7">
        <f>IFERROR(VLOOKUP(A68,'01.05.2017'!B:C,2,FALSE),0)</f>
        <v>0</v>
      </c>
    </row>
    <row r="69" spans="1:2" ht="13.5" thickBot="1">
      <c r="A69" s="30" t="s">
        <v>102</v>
      </c>
      <c r="B69" s="7">
        <f>IFERROR(VLOOKUP(A69,'01.05.2017'!B:C,2,FALSE),0)</f>
        <v>0</v>
      </c>
    </row>
    <row r="70" spans="1:2" ht="13.5" thickBot="1">
      <c r="A70" s="30" t="s">
        <v>103</v>
      </c>
      <c r="B70" s="7">
        <f>IFERROR(VLOOKUP(A70,'01.05.2017'!B:C,2,FALSE),0)</f>
        <v>0</v>
      </c>
    </row>
    <row r="71" spans="1:2" ht="13.5" thickBot="1">
      <c r="A71" s="30" t="s">
        <v>104</v>
      </c>
      <c r="B71" s="7">
        <f>IFERROR(VLOOKUP(A71,'01.05.2017'!B:C,2,FALSE),0)</f>
        <v>0</v>
      </c>
    </row>
    <row r="72" spans="1:2" ht="13.5" thickBot="1">
      <c r="A72" s="30" t="s">
        <v>105</v>
      </c>
      <c r="B72" s="7">
        <f>IFERROR(VLOOKUP(A72,'01.05.2017'!B:C,2,FALSE),0)</f>
        <v>0</v>
      </c>
    </row>
    <row r="73" spans="1:2" ht="13.5" thickBot="1">
      <c r="A73" s="30" t="s">
        <v>106</v>
      </c>
      <c r="B73" s="7">
        <f>IFERROR(VLOOKUP(A73,'01.05.2017'!B:C,2,FALSE),0)</f>
        <v>0</v>
      </c>
    </row>
    <row r="74" spans="1:2" ht="13.5" thickBot="1">
      <c r="A74" s="30" t="s">
        <v>107</v>
      </c>
      <c r="B74" s="7">
        <f>IFERROR(VLOOKUP(A74,'01.05.2017'!B:C,2,FALSE),0)</f>
        <v>0</v>
      </c>
    </row>
    <row r="75" spans="1:2" ht="13.5" thickBot="1">
      <c r="A75" s="30" t="s">
        <v>108</v>
      </c>
      <c r="B75" s="7">
        <f>IFERROR(VLOOKUP(A75,'01.05.2017'!B:C,2,FALSE),0)</f>
        <v>0</v>
      </c>
    </row>
    <row r="76" spans="1:2" ht="13.5" thickBot="1">
      <c r="A76" s="30" t="s">
        <v>109</v>
      </c>
      <c r="B76" s="7">
        <f>IFERROR(VLOOKUP(A76,'01.05.2017'!B:C,2,FALSE),0)</f>
        <v>0</v>
      </c>
    </row>
    <row r="77" spans="1:2" ht="13.5" thickBot="1">
      <c r="A77" s="30" t="s">
        <v>110</v>
      </c>
      <c r="B77" s="7">
        <f>IFERROR(VLOOKUP(A77,'01.05.2017'!B:C,2,FALSE),0)</f>
        <v>0</v>
      </c>
    </row>
    <row r="78" spans="1:2" ht="13.5" thickBot="1">
      <c r="A78" s="30" t="s">
        <v>111</v>
      </c>
      <c r="B78" s="7">
        <f>IFERROR(VLOOKUP(A78,'01.05.2017'!B:C,2,FALSE),0)</f>
        <v>0</v>
      </c>
    </row>
    <row r="79" spans="1:2" ht="13.5" thickBot="1">
      <c r="A79" s="30" t="s">
        <v>112</v>
      </c>
      <c r="B79" s="7">
        <f>IFERROR(VLOOKUP(A79,'01.05.2017'!B:C,2,FALSE),0)</f>
        <v>0</v>
      </c>
    </row>
    <row r="80" spans="1:2" ht="13.5" thickBot="1">
      <c r="A80" s="30" t="s">
        <v>113</v>
      </c>
      <c r="B80" s="7">
        <f>IFERROR(VLOOKUP(A80,'01.05.2017'!B:C,2,FALSE),0)</f>
        <v>0</v>
      </c>
    </row>
    <row r="81" spans="1:2" ht="13.5" thickBot="1">
      <c r="A81" s="30" t="s">
        <v>114</v>
      </c>
      <c r="B81" s="7">
        <f>IFERROR(VLOOKUP(A81,'01.05.2017'!B:C,2,FALSE),0)</f>
        <v>0</v>
      </c>
    </row>
    <row r="82" spans="1:2" ht="13.5" thickBot="1">
      <c r="A82" s="30" t="s">
        <v>115</v>
      </c>
      <c r="B82" s="7">
        <f>IFERROR(VLOOKUP(A82,'01.05.2017'!B:C,2,FALSE),0)</f>
        <v>0</v>
      </c>
    </row>
    <row r="83" spans="1:2" ht="13.5" thickBot="1">
      <c r="A83" s="30" t="s">
        <v>116</v>
      </c>
      <c r="B83" s="7">
        <f>IFERROR(VLOOKUP(A83,'01.05.2017'!B:C,2,FALSE),0)</f>
        <v>0</v>
      </c>
    </row>
    <row r="84" spans="1:2" ht="13.5" thickBot="1">
      <c r="A84" s="30" t="s">
        <v>117</v>
      </c>
      <c r="B84" s="7">
        <f>IFERROR(VLOOKUP(A84,'01.05.2017'!B:C,2,FALSE),0)</f>
        <v>0</v>
      </c>
    </row>
    <row r="85" spans="1:2" ht="13.5" thickBot="1">
      <c r="A85" s="30" t="s">
        <v>118</v>
      </c>
      <c r="B85" s="7">
        <f>IFERROR(VLOOKUP(A85,'01.05.2017'!B:C,2,FALSE),0)</f>
        <v>0</v>
      </c>
    </row>
    <row r="86" spans="1:2" ht="13.5" thickBot="1">
      <c r="A86" s="30" t="s">
        <v>119</v>
      </c>
      <c r="B86" s="7">
        <f>IFERROR(VLOOKUP(A86,'01.05.2017'!B:C,2,FALSE),0)</f>
        <v>0</v>
      </c>
    </row>
    <row r="87" spans="1:2" ht="13.5" thickBot="1">
      <c r="A87" s="30" t="s">
        <v>120</v>
      </c>
      <c r="B87" s="7">
        <f>IFERROR(VLOOKUP(A87,'01.05.2017'!B:C,2,FALSE),0)</f>
        <v>0</v>
      </c>
    </row>
    <row r="88" spans="1:2" ht="13.5" thickBot="1">
      <c r="A88" s="30" t="s">
        <v>121</v>
      </c>
      <c r="B88" s="7">
        <f>IFERROR(VLOOKUP(A88,'01.05.2017'!B:C,2,FALSE),0)</f>
        <v>0</v>
      </c>
    </row>
    <row r="89" spans="1:2" ht="13.5" thickBot="1">
      <c r="A89" s="30" t="s">
        <v>122</v>
      </c>
      <c r="B89" s="7">
        <f>IFERROR(VLOOKUP(A89,'01.05.2017'!B:C,2,FALSE),0)</f>
        <v>0</v>
      </c>
    </row>
    <row r="90" spans="1:2" ht="13.5" thickBot="1">
      <c r="A90" s="30" t="s">
        <v>123</v>
      </c>
      <c r="B90" s="7">
        <f>IFERROR(VLOOKUP(A90,'01.05.2017'!B:C,2,FALSE),0)</f>
        <v>0</v>
      </c>
    </row>
    <row r="91" spans="1:2" ht="13.5" thickBot="1">
      <c r="A91" s="30" t="s">
        <v>124</v>
      </c>
      <c r="B91" s="7">
        <f>IFERROR(VLOOKUP(A91,'01.05.2017'!B:C,2,FALSE),0)</f>
        <v>0</v>
      </c>
    </row>
    <row r="92" spans="1:2" ht="13.5" thickBot="1">
      <c r="A92" s="30" t="s">
        <v>125</v>
      </c>
      <c r="B92" s="7">
        <f>IFERROR(VLOOKUP(A92,'01.05.2017'!B:C,2,FALSE),0)</f>
        <v>0</v>
      </c>
    </row>
    <row r="93" spans="1:2" ht="13.5" thickBot="1">
      <c r="A93" s="30" t="s">
        <v>126</v>
      </c>
      <c r="B93" s="7">
        <f>IFERROR(VLOOKUP(A93,'01.05.2017'!B:C,2,FALSE),0)</f>
        <v>0</v>
      </c>
    </row>
    <row r="94" spans="1:2" ht="13.5" thickBot="1">
      <c r="A94" s="30" t="s">
        <v>127</v>
      </c>
      <c r="B94" s="7">
        <f>IFERROR(VLOOKUP(A94,'01.05.2017'!B:C,2,FALSE),0)</f>
        <v>0</v>
      </c>
    </row>
    <row r="95" spans="1:2" ht="13.5" thickBot="1">
      <c r="A95" s="30" t="s">
        <v>128</v>
      </c>
      <c r="B95" s="7">
        <f>IFERROR(VLOOKUP(A95,'01.05.2017'!B:C,2,FALSE),0)</f>
        <v>0</v>
      </c>
    </row>
    <row r="96" spans="1:2" ht="13.5" thickBot="1">
      <c r="A96" s="30" t="s">
        <v>129</v>
      </c>
      <c r="B96" s="7">
        <f>IFERROR(VLOOKUP(A96,'01.05.2017'!B:C,2,FALSE),0)</f>
        <v>0</v>
      </c>
    </row>
    <row r="97" spans="1:2" ht="13.5" thickBot="1">
      <c r="A97" s="30" t="s">
        <v>130</v>
      </c>
      <c r="B97" s="7">
        <f>IFERROR(VLOOKUP(A97,'01.05.2017'!B:C,2,FALSE),0)</f>
        <v>0</v>
      </c>
    </row>
    <row r="98" spans="1:2" ht="13.5" thickBot="1">
      <c r="A98" s="30" t="s">
        <v>131</v>
      </c>
      <c r="B98" s="7">
        <f>IFERROR(VLOOKUP(A98,'01.05.2017'!B:C,2,FALSE),0)</f>
        <v>0</v>
      </c>
    </row>
    <row r="99" spans="1:2" ht="13.5" thickBot="1">
      <c r="A99" s="30" t="s">
        <v>132</v>
      </c>
      <c r="B99" s="7">
        <f>IFERROR(VLOOKUP(A99,'01.05.2017'!B:C,2,FALSE),0)</f>
        <v>0</v>
      </c>
    </row>
    <row r="100" spans="1:2" ht="13.5" thickBot="1">
      <c r="A100" s="30" t="s">
        <v>133</v>
      </c>
      <c r="B100" s="7">
        <f>IFERROR(VLOOKUP(A100,'01.05.2017'!B:C,2,FALSE),0)</f>
        <v>0</v>
      </c>
    </row>
    <row r="101" spans="1:2" ht="13.5" thickBot="1">
      <c r="A101" s="30" t="s">
        <v>134</v>
      </c>
      <c r="B101" s="7">
        <f>IFERROR(VLOOKUP(A101,'01.05.2017'!B:C,2,FALSE),0)</f>
        <v>0</v>
      </c>
    </row>
    <row r="102" spans="1:2" ht="13.5" thickBot="1">
      <c r="A102" s="30" t="s">
        <v>135</v>
      </c>
      <c r="B102" s="7">
        <f>IFERROR(VLOOKUP(A102,'01.05.2017'!B:C,2,FALSE),0)</f>
        <v>0</v>
      </c>
    </row>
    <row r="103" spans="1:2" ht="13.5" thickBot="1">
      <c r="A103" s="30" t="s">
        <v>136</v>
      </c>
      <c r="B103" s="7">
        <f>IFERROR(VLOOKUP(A103,'01.05.2017'!B:C,2,FALSE),0)</f>
        <v>0</v>
      </c>
    </row>
    <row r="104" spans="1:2" ht="13.5" thickBot="1">
      <c r="A104" s="30" t="s">
        <v>137</v>
      </c>
      <c r="B104" s="7">
        <f>IFERROR(VLOOKUP(A104,'01.05.2017'!B:C,2,FALSE),0)</f>
        <v>0</v>
      </c>
    </row>
    <row r="105" spans="1:2" ht="13.5" thickBot="1">
      <c r="A105" s="30" t="s">
        <v>138</v>
      </c>
      <c r="B105" s="7">
        <f>IFERROR(VLOOKUP(A105,'01.05.2017'!B:C,2,FALSE),0)</f>
        <v>0</v>
      </c>
    </row>
    <row r="106" spans="1:2" ht="13.5" thickBot="1">
      <c r="A106" s="30" t="s">
        <v>139</v>
      </c>
      <c r="B106" s="7">
        <f>IFERROR(VLOOKUP(A106,'01.05.2017'!B:C,2,FALSE),0)</f>
        <v>0</v>
      </c>
    </row>
    <row r="107" spans="1:2" ht="13.5" thickBot="1">
      <c r="A107" s="30" t="s">
        <v>140</v>
      </c>
      <c r="B107" s="7">
        <f>IFERROR(VLOOKUP(A107,'01.05.2017'!B:C,2,FALSE),0)</f>
        <v>0</v>
      </c>
    </row>
    <row r="108" spans="1:2" ht="13.5" thickBot="1">
      <c r="A108" s="30" t="s">
        <v>141</v>
      </c>
      <c r="B108" s="7">
        <f>IFERROR(VLOOKUP(A108,'01.05.2017'!B:C,2,FALSE),0)</f>
        <v>0</v>
      </c>
    </row>
    <row r="109" spans="1:2" ht="13.5" thickBot="1">
      <c r="A109" s="30" t="s">
        <v>142</v>
      </c>
      <c r="B109" s="7">
        <f>IFERROR(VLOOKUP(A109,'01.05.2017'!B:C,2,FALSE),0)</f>
        <v>0</v>
      </c>
    </row>
    <row r="110" spans="1:2" ht="13.5" thickBot="1">
      <c r="A110" s="30" t="s">
        <v>143</v>
      </c>
      <c r="B110" s="7">
        <f>IFERROR(VLOOKUP(A110,'01.05.2017'!B:C,2,FALSE),0)</f>
        <v>0</v>
      </c>
    </row>
    <row r="111" spans="1:2" ht="13.5" thickBot="1">
      <c r="A111" s="30" t="s">
        <v>144</v>
      </c>
      <c r="B111" s="7">
        <f>IFERROR(VLOOKUP(A111,'01.05.2017'!B:C,2,FALSE),0)</f>
        <v>0</v>
      </c>
    </row>
    <row r="112" spans="1:2" ht="13.5" thickBot="1">
      <c r="A112" s="30" t="s">
        <v>145</v>
      </c>
      <c r="B112" s="7">
        <f>IFERROR(VLOOKUP(A112,'01.05.2017'!B:C,2,FALSE),0)</f>
        <v>0</v>
      </c>
    </row>
    <row r="113" spans="1:2" ht="13.5" thickBot="1">
      <c r="A113" s="30" t="s">
        <v>146</v>
      </c>
      <c r="B113" s="7">
        <f>IFERROR(VLOOKUP(A113,'01.05.2017'!B:C,2,FALSE),0)</f>
        <v>0</v>
      </c>
    </row>
    <row r="114" spans="1:2" ht="13.5" thickBot="1">
      <c r="A114" s="30" t="s">
        <v>147</v>
      </c>
      <c r="B114" s="7">
        <f>IFERROR(VLOOKUP(A114,'01.05.2017'!B:C,2,FALSE),0)</f>
        <v>0</v>
      </c>
    </row>
    <row r="115" spans="1:2" ht="13.5" thickBot="1">
      <c r="A115" s="30" t="s">
        <v>148</v>
      </c>
      <c r="B115" s="7">
        <f>IFERROR(VLOOKUP(A115,'01.05.2017'!B:C,2,FALSE),0)</f>
        <v>0</v>
      </c>
    </row>
    <row r="116" spans="1:2" ht="13.5" thickBot="1">
      <c r="A116" s="30" t="s">
        <v>149</v>
      </c>
      <c r="B116" s="7">
        <f>IFERROR(VLOOKUP(A116,'01.05.2017'!B:C,2,FALSE),0)</f>
        <v>0</v>
      </c>
    </row>
    <row r="117" spans="1:2" ht="13.5" thickBot="1">
      <c r="A117" s="30" t="s">
        <v>150</v>
      </c>
      <c r="B117" s="7">
        <f>IFERROR(VLOOKUP(A117,'01.05.2017'!B:C,2,FALSE),0)</f>
        <v>0</v>
      </c>
    </row>
    <row r="118" spans="1:2" ht="13.5" thickBot="1">
      <c r="A118" s="30" t="s">
        <v>151</v>
      </c>
      <c r="B118" s="7">
        <f>IFERROR(VLOOKUP(A118,'01.05.2017'!B:C,2,FALSE),0)</f>
        <v>0</v>
      </c>
    </row>
    <row r="119" spans="1:2" ht="13.5" thickBot="1">
      <c r="A119" s="30" t="s">
        <v>152</v>
      </c>
      <c r="B119" s="7">
        <f>IFERROR(VLOOKUP(A119,'01.05.2017'!B:C,2,FALSE),0)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K15"/>
  <sheetViews>
    <sheetView zoomScale="120" zoomScaleNormal="120" zoomScalePageLayoutView="120" workbookViewId="0">
      <selection activeCell="F14" sqref="F14"/>
    </sheetView>
  </sheetViews>
  <sheetFormatPr defaultColWidth="11.42578125" defaultRowHeight="12.75"/>
  <cols>
    <col min="1" max="1" width="14.140625" customWidth="1"/>
    <col min="2" max="2" width="30.85546875" customWidth="1"/>
    <col min="4" max="4" width="6.5703125" customWidth="1"/>
    <col min="5" max="5" width="4.85546875" customWidth="1"/>
    <col min="6" max="6" width="39" customWidth="1"/>
    <col min="9" max="9" width="12.42578125" customWidth="1"/>
  </cols>
  <sheetData>
    <row r="2" spans="1:11">
      <c r="A2" t="s">
        <v>5</v>
      </c>
      <c r="B2" s="37" t="s">
        <v>32</v>
      </c>
    </row>
    <row r="5" spans="1:11" ht="25.5">
      <c r="B5" s="40" t="s">
        <v>6</v>
      </c>
      <c r="C5" s="46" t="s">
        <v>12</v>
      </c>
      <c r="D5" s="55">
        <v>12</v>
      </c>
      <c r="F5" s="56" t="s">
        <v>22</v>
      </c>
      <c r="G5" s="55">
        <v>60</v>
      </c>
      <c r="H5" s="57" t="s">
        <v>9</v>
      </c>
      <c r="I5" s="58" t="s">
        <v>10</v>
      </c>
      <c r="J5" s="59" t="s">
        <v>11</v>
      </c>
    </row>
    <row r="6" spans="1:11">
      <c r="B6" s="40"/>
      <c r="C6" s="41"/>
      <c r="D6" s="41"/>
    </row>
    <row r="7" spans="1:11">
      <c r="B7" s="37" t="s">
        <v>36</v>
      </c>
      <c r="C7" s="42">
        <f t="shared" ref="C7:C12" si="0">$I$15</f>
        <v>0.92857746217395354</v>
      </c>
      <c r="D7" s="60">
        <f t="shared" ref="D7:D10" si="1">$J$15</f>
        <v>11.142929546087439</v>
      </c>
      <c r="F7" s="47" t="s">
        <v>153</v>
      </c>
      <c r="G7" s="50">
        <v>15379</v>
      </c>
      <c r="H7">
        <f>VLOOKUP(F7,нормы!A:C,3,FALSE)*(60*$D$5-$G$5)</f>
        <v>19800</v>
      </c>
      <c r="I7" s="6">
        <f>G7/H7</f>
        <v>0.77671717171717169</v>
      </c>
      <c r="J7" s="45">
        <f t="shared" ref="J7:J14" si="2">I7*$D$5</f>
        <v>9.3206060606060603</v>
      </c>
    </row>
    <row r="8" spans="1:11" ht="15.75" customHeight="1">
      <c r="B8" s="38" t="s">
        <v>37</v>
      </c>
      <c r="C8" s="43">
        <f t="shared" si="0"/>
        <v>0.92857746217395354</v>
      </c>
      <c r="D8" s="60">
        <f t="shared" si="1"/>
        <v>11.142929546087439</v>
      </c>
      <c r="F8" s="48" t="s">
        <v>154</v>
      </c>
      <c r="G8" s="51">
        <v>1500</v>
      </c>
      <c r="H8">
        <f>VLOOKUP(F8,нормы!A:C,3,FALSE)*(60*$D$5-$G$5)</f>
        <v>12540</v>
      </c>
      <c r="I8" s="6">
        <f>G8/H8</f>
        <v>0.11961722488038277</v>
      </c>
      <c r="J8" s="45">
        <f t="shared" si="2"/>
        <v>1.4354066985645932</v>
      </c>
      <c r="K8" s="29"/>
    </row>
    <row r="9" spans="1:11" ht="17.25" customHeight="1">
      <c r="B9" s="38" t="s">
        <v>38</v>
      </c>
      <c r="C9" s="43">
        <f t="shared" si="0"/>
        <v>0.92857746217395354</v>
      </c>
      <c r="D9" s="60">
        <f t="shared" si="1"/>
        <v>11.142929546087439</v>
      </c>
      <c r="F9" s="48" t="s">
        <v>155</v>
      </c>
      <c r="G9" s="51">
        <v>100</v>
      </c>
      <c r="H9">
        <f>VLOOKUP(F9,нормы!A:C,3,FALSE)*(60*$D$5-$G$5)</f>
        <v>13860</v>
      </c>
      <c r="I9" s="6">
        <f t="shared" ref="I9:I14" si="3">G9/H9</f>
        <v>7.215007215007215E-3</v>
      </c>
      <c r="J9" s="45">
        <f t="shared" si="2"/>
        <v>8.6580086580086577E-2</v>
      </c>
      <c r="K9" s="29"/>
    </row>
    <row r="10" spans="1:11" ht="15.75" customHeight="1">
      <c r="B10" s="38" t="s">
        <v>39</v>
      </c>
      <c r="C10" s="43">
        <f t="shared" si="0"/>
        <v>0.92857746217395354</v>
      </c>
      <c r="D10" s="60">
        <f t="shared" si="1"/>
        <v>11.142929546087439</v>
      </c>
      <c r="F10" s="48" t="s">
        <v>156</v>
      </c>
      <c r="G10" s="51">
        <v>100</v>
      </c>
      <c r="H10">
        <f>VLOOKUP(F10,нормы!A:C,3,FALSE)*(60*$D$5-$G$5)</f>
        <v>16500</v>
      </c>
      <c r="I10" s="6">
        <f t="shared" si="3"/>
        <v>6.0606060606060606E-3</v>
      </c>
      <c r="J10" s="45">
        <f t="shared" si="2"/>
        <v>7.2727272727272724E-2</v>
      </c>
      <c r="K10" s="29"/>
    </row>
    <row r="11" spans="1:11">
      <c r="B11" s="38" t="s">
        <v>7</v>
      </c>
      <c r="C11" s="43">
        <f t="shared" si="0"/>
        <v>0.92857746217395354</v>
      </c>
      <c r="D11" s="60">
        <f>$J$15</f>
        <v>11.142929546087439</v>
      </c>
      <c r="F11" s="48" t="s">
        <v>157</v>
      </c>
      <c r="G11" s="51">
        <v>100</v>
      </c>
      <c r="H11">
        <f>VLOOKUP(F11,нормы!A:C,3,FALSE)*(60*$D$5-$G$5)</f>
        <v>19800</v>
      </c>
      <c r="I11" s="6">
        <f t="shared" si="3"/>
        <v>5.0505050505050509E-3</v>
      </c>
      <c r="J11" s="45">
        <f t="shared" si="2"/>
        <v>6.0606060606060608E-2</v>
      </c>
      <c r="K11" s="29"/>
    </row>
    <row r="12" spans="1:11">
      <c r="B12" s="39" t="s">
        <v>8</v>
      </c>
      <c r="C12" s="44">
        <f t="shared" si="0"/>
        <v>0.92857746217395354</v>
      </c>
      <c r="D12" s="60">
        <f>$J$15</f>
        <v>11.142929546087439</v>
      </c>
      <c r="F12" s="48" t="s">
        <v>158</v>
      </c>
      <c r="G12" s="51">
        <v>100</v>
      </c>
      <c r="H12">
        <f>VLOOKUP(F12,нормы!A:C,3,FALSE)*(60*$D$5-$G$5)</f>
        <v>35640</v>
      </c>
      <c r="I12" s="6">
        <f t="shared" si="3"/>
        <v>2.8058361391694723E-3</v>
      </c>
      <c r="J12" s="45">
        <f t="shared" si="2"/>
        <v>3.3670033670033669E-2</v>
      </c>
    </row>
    <row r="13" spans="1:11">
      <c r="B13" s="5"/>
      <c r="C13" s="5"/>
      <c r="D13" s="5"/>
      <c r="F13" s="48" t="s">
        <v>159</v>
      </c>
      <c r="G13" s="51">
        <v>100</v>
      </c>
      <c r="H13">
        <f>VLOOKUP(F13,нормы!A:C,3,FALSE)*(60*$D$5-$G$5)</f>
        <v>16500</v>
      </c>
      <c r="I13" s="6">
        <f t="shared" si="3"/>
        <v>6.0606060606060606E-3</v>
      </c>
      <c r="J13" s="45">
        <f t="shared" si="2"/>
        <v>7.2727272727272724E-2</v>
      </c>
    </row>
    <row r="14" spans="1:11" ht="27.75" customHeight="1">
      <c r="B14" s="5"/>
      <c r="C14" s="5"/>
      <c r="D14" s="5"/>
      <c r="F14" s="49" t="s">
        <v>160</v>
      </c>
      <c r="G14" s="52">
        <v>100</v>
      </c>
      <c r="H14">
        <f>VLOOKUP(F14,нормы!A:C,3,FALSE)*(60*$D$5-$G$5)</f>
        <v>19800</v>
      </c>
      <c r="I14" s="6">
        <f t="shared" si="3"/>
        <v>5.0505050505050509E-3</v>
      </c>
      <c r="J14" s="45">
        <f t="shared" si="2"/>
        <v>6.0606060606060608E-2</v>
      </c>
    </row>
    <row r="15" spans="1:11">
      <c r="H15" s="24" t="s">
        <v>30</v>
      </c>
      <c r="I15" s="53">
        <f>SUM(I7:I14)</f>
        <v>0.92857746217395354</v>
      </c>
      <c r="J15" s="54">
        <f>SUM(J7:J14)</f>
        <v>11.142929546087439</v>
      </c>
    </row>
  </sheetData>
  <dataValidations count="3">
    <dataValidation type="list" allowBlank="1" showInputMessage="1" showErrorMessage="1" sqref="B7:B12">
      <formula1>Сотрудники</formula1>
    </dataValidation>
    <dataValidation type="list" allowBlank="1" showInputMessage="1" showErrorMessage="1" sqref="F7:F14">
      <formula1>ИМУЩЕСТВО</formula1>
    </dataValidation>
    <dataValidation type="list" allowBlank="1" showInputMessage="1" showErrorMessage="1" sqref="B2">
      <formula1>мастера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zoomScale="120" zoomScaleNormal="120" zoomScalePageLayoutView="120" workbookViewId="0">
      <selection activeCell="F15" sqref="F15"/>
    </sheetView>
  </sheetViews>
  <sheetFormatPr defaultColWidth="11.42578125" defaultRowHeight="12.75"/>
  <cols>
    <col min="1" max="1" width="14.140625" customWidth="1"/>
    <col min="2" max="2" width="30.85546875" customWidth="1"/>
    <col min="4" max="4" width="6.5703125" customWidth="1"/>
    <col min="5" max="5" width="4.85546875" customWidth="1"/>
    <col min="6" max="6" width="39" customWidth="1"/>
    <col min="9" max="9" width="12.42578125" customWidth="1"/>
  </cols>
  <sheetData>
    <row r="2" spans="1:11">
      <c r="A2" t="s">
        <v>5</v>
      </c>
      <c r="B2" s="37" t="s">
        <v>32</v>
      </c>
    </row>
    <row r="5" spans="1:11" ht="25.5">
      <c r="B5" s="40" t="s">
        <v>6</v>
      </c>
      <c r="C5" s="46" t="s">
        <v>12</v>
      </c>
      <c r="D5" s="55">
        <v>12</v>
      </c>
      <c r="F5" s="56" t="s">
        <v>22</v>
      </c>
      <c r="G5" s="55">
        <v>60</v>
      </c>
      <c r="H5" s="57" t="s">
        <v>9</v>
      </c>
      <c r="I5" s="58" t="s">
        <v>10</v>
      </c>
      <c r="J5" s="59" t="s">
        <v>11</v>
      </c>
    </row>
    <row r="6" spans="1:11">
      <c r="B6" s="40"/>
      <c r="C6" s="41"/>
      <c r="D6" s="41"/>
    </row>
    <row r="7" spans="1:11">
      <c r="B7" s="37" t="s">
        <v>36</v>
      </c>
      <c r="C7" s="42">
        <f t="shared" ref="C7:C12" si="0">$I$15</f>
        <v>0.80896023729357081</v>
      </c>
      <c r="D7" s="60">
        <f t="shared" ref="D7:D10" si="1">$J$15</f>
        <v>9.7075228475228457</v>
      </c>
      <c r="F7" s="47" t="s">
        <v>153</v>
      </c>
      <c r="G7" s="50">
        <v>15379</v>
      </c>
      <c r="H7">
        <f>VLOOKUP(F7,нормы!A:C,3,FALSE)*(60*$D$5-$G$5)</f>
        <v>19800</v>
      </c>
      <c r="I7" s="6">
        <f>G7/H7</f>
        <v>0.77671717171717169</v>
      </c>
      <c r="J7" s="45">
        <f t="shared" ref="J7:J14" si="2">I7*$D$5</f>
        <v>9.3206060606060603</v>
      </c>
    </row>
    <row r="8" spans="1:11" ht="15.75" customHeight="1">
      <c r="B8" s="38" t="s">
        <v>37</v>
      </c>
      <c r="C8" s="43">
        <f t="shared" si="0"/>
        <v>0.80896023729357081</v>
      </c>
      <c r="D8" s="60">
        <f t="shared" si="1"/>
        <v>9.7075228475228457</v>
      </c>
      <c r="F8" s="48" t="s">
        <v>155</v>
      </c>
      <c r="G8" s="51"/>
      <c r="H8">
        <f>VLOOKUP(F8,нормы!A:C,3,FALSE)*(60*$D$5-$G$5)</f>
        <v>13860</v>
      </c>
      <c r="I8" s="6">
        <f>G8/H8</f>
        <v>0</v>
      </c>
      <c r="J8" s="45">
        <f t="shared" si="2"/>
        <v>0</v>
      </c>
      <c r="K8" s="29"/>
    </row>
    <row r="9" spans="1:11" ht="17.25" customHeight="1">
      <c r="B9" s="38" t="s">
        <v>38</v>
      </c>
      <c r="C9" s="43">
        <f t="shared" si="0"/>
        <v>0.80896023729357081</v>
      </c>
      <c r="D9" s="60">
        <f t="shared" si="1"/>
        <v>9.7075228475228457</v>
      </c>
      <c r="F9" s="48" t="s">
        <v>155</v>
      </c>
      <c r="G9" s="51">
        <v>100</v>
      </c>
      <c r="H9">
        <f>VLOOKUP(F9,нормы!A:C,3,FALSE)*(60*$D$5-$G$5)</f>
        <v>13860</v>
      </c>
      <c r="I9" s="6">
        <f t="shared" ref="I9:I14" si="3">G9/H9</f>
        <v>7.215007215007215E-3</v>
      </c>
      <c r="J9" s="45">
        <f t="shared" si="2"/>
        <v>8.6580086580086577E-2</v>
      </c>
      <c r="K9" s="29"/>
    </row>
    <row r="10" spans="1:11" ht="15.75" customHeight="1">
      <c r="B10" s="38" t="s">
        <v>39</v>
      </c>
      <c r="C10" s="43">
        <f t="shared" si="0"/>
        <v>0.80896023729357081</v>
      </c>
      <c r="D10" s="60">
        <f t="shared" si="1"/>
        <v>9.7075228475228457</v>
      </c>
      <c r="F10" s="48" t="s">
        <v>184</v>
      </c>
      <c r="G10" s="51">
        <v>100</v>
      </c>
      <c r="H10">
        <f>VLOOKUP(F10,нормы!A:C,3,FALSE)*(60*$D$5-$G$5)</f>
        <v>16500</v>
      </c>
      <c r="I10" s="6">
        <f t="shared" si="3"/>
        <v>6.0606060606060606E-3</v>
      </c>
      <c r="J10" s="45">
        <f t="shared" si="2"/>
        <v>7.2727272727272724E-2</v>
      </c>
      <c r="K10" s="29"/>
    </row>
    <row r="11" spans="1:11">
      <c r="B11" s="38" t="s">
        <v>7</v>
      </c>
      <c r="C11" s="43">
        <f t="shared" si="0"/>
        <v>0.80896023729357081</v>
      </c>
      <c r="D11" s="60">
        <f>$J$15</f>
        <v>9.7075228475228457</v>
      </c>
      <c r="F11" s="48" t="s">
        <v>185</v>
      </c>
      <c r="G11" s="51">
        <v>100</v>
      </c>
      <c r="H11">
        <f>VLOOKUP(F11,нормы!A:C,3,FALSE)*(60*$D$5-$G$5)</f>
        <v>19800</v>
      </c>
      <c r="I11" s="6">
        <f t="shared" si="3"/>
        <v>5.0505050505050509E-3</v>
      </c>
      <c r="J11" s="45">
        <f t="shared" si="2"/>
        <v>6.0606060606060608E-2</v>
      </c>
      <c r="K11" s="29"/>
    </row>
    <row r="12" spans="1:11">
      <c r="B12" s="39" t="s">
        <v>8</v>
      </c>
      <c r="C12" s="44">
        <f t="shared" si="0"/>
        <v>0.80896023729357081</v>
      </c>
      <c r="D12" s="60">
        <f>$J$15</f>
        <v>9.7075228475228457</v>
      </c>
      <c r="F12" s="48" t="s">
        <v>186</v>
      </c>
      <c r="G12" s="51">
        <v>100</v>
      </c>
      <c r="H12">
        <f>VLOOKUP(F12,нормы!A:C,3,FALSE)*(60*$D$5-$G$5)</f>
        <v>35640</v>
      </c>
      <c r="I12" s="6">
        <f t="shared" si="3"/>
        <v>2.8058361391694723E-3</v>
      </c>
      <c r="J12" s="45">
        <f t="shared" si="2"/>
        <v>3.3670033670033669E-2</v>
      </c>
    </row>
    <row r="13" spans="1:11">
      <c r="B13" s="5"/>
      <c r="C13" s="5"/>
      <c r="D13" s="5"/>
      <c r="F13" s="48" t="s">
        <v>187</v>
      </c>
      <c r="G13" s="51">
        <v>100</v>
      </c>
      <c r="H13">
        <f>VLOOKUP(F13,нормы!A:C,3,FALSE)*(60*$D$5-$G$5)</f>
        <v>16500</v>
      </c>
      <c r="I13" s="6">
        <f t="shared" si="3"/>
        <v>6.0606060606060606E-3</v>
      </c>
      <c r="J13" s="45">
        <f t="shared" si="2"/>
        <v>7.2727272727272724E-2</v>
      </c>
    </row>
    <row r="14" spans="1:11" ht="27.75" customHeight="1">
      <c r="B14" s="5"/>
      <c r="C14" s="5"/>
      <c r="D14" s="5"/>
      <c r="F14" s="49" t="s">
        <v>188</v>
      </c>
      <c r="G14" s="52">
        <v>100</v>
      </c>
      <c r="H14">
        <f>VLOOKUP(F14,нормы!A:C,3,FALSE)*(60*$D$5-$G$5)</f>
        <v>19800</v>
      </c>
      <c r="I14" s="6">
        <f t="shared" si="3"/>
        <v>5.0505050505050509E-3</v>
      </c>
      <c r="J14" s="45">
        <f t="shared" si="2"/>
        <v>6.0606060606060608E-2</v>
      </c>
    </row>
    <row r="15" spans="1:11">
      <c r="H15" s="24" t="s">
        <v>30</v>
      </c>
      <c r="I15" s="53">
        <f>SUM(I7:I14)</f>
        <v>0.80896023729357081</v>
      </c>
      <c r="J15" s="54">
        <f>SUM(J7:J14)</f>
        <v>9.7075228475228457</v>
      </c>
    </row>
  </sheetData>
  <dataValidations count="3">
    <dataValidation type="list" allowBlank="1" showInputMessage="1" showErrorMessage="1" sqref="B2">
      <formula1>мастера</formula1>
    </dataValidation>
    <dataValidation type="list" allowBlank="1" showInputMessage="1" showErrorMessage="1" sqref="F7:F14">
      <formula1>ИМУЩЕСТВО</formula1>
    </dataValidation>
    <dataValidation type="list" allowBlank="1" showInputMessage="1" showErrorMessage="1" sqref="B7:B12">
      <formula1>Сотрудники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tabSelected="1" zoomScale="120" zoomScaleNormal="120" zoomScalePageLayoutView="120" workbookViewId="0">
      <selection activeCell="F15" sqref="F15"/>
    </sheetView>
  </sheetViews>
  <sheetFormatPr defaultColWidth="11.42578125" defaultRowHeight="12.75"/>
  <cols>
    <col min="1" max="1" width="14.140625" customWidth="1"/>
    <col min="2" max="2" width="30.85546875" customWidth="1"/>
    <col min="4" max="4" width="6.5703125" customWidth="1"/>
    <col min="5" max="5" width="4.85546875" customWidth="1"/>
    <col min="6" max="6" width="39" customWidth="1"/>
    <col min="9" max="9" width="12.42578125" customWidth="1"/>
  </cols>
  <sheetData>
    <row r="2" spans="1:11">
      <c r="A2" t="s">
        <v>5</v>
      </c>
      <c r="B2" s="37" t="s">
        <v>32</v>
      </c>
    </row>
    <row r="5" spans="1:11" ht="25.5">
      <c r="B5" s="40" t="s">
        <v>6</v>
      </c>
      <c r="C5" s="46" t="s">
        <v>12</v>
      </c>
      <c r="D5" s="55">
        <v>12</v>
      </c>
      <c r="F5" s="56" t="s">
        <v>22</v>
      </c>
      <c r="G5" s="55">
        <v>60</v>
      </c>
      <c r="H5" s="57" t="s">
        <v>9</v>
      </c>
      <c r="I5" s="58" t="s">
        <v>10</v>
      </c>
      <c r="J5" s="59" t="s">
        <v>11</v>
      </c>
    </row>
    <row r="6" spans="1:11">
      <c r="B6" s="40"/>
      <c r="C6" s="41"/>
      <c r="D6" s="41"/>
    </row>
    <row r="7" spans="1:11">
      <c r="B7" s="37" t="s">
        <v>36</v>
      </c>
      <c r="C7" s="42">
        <f t="shared" ref="C7:C12" si="0">$I$15</f>
        <v>0.70795013628346981</v>
      </c>
      <c r="D7" s="60">
        <f t="shared" ref="D7:D10" si="1">$J$15</f>
        <v>8.4954016354016346</v>
      </c>
      <c r="F7" s="47" t="s">
        <v>189</v>
      </c>
      <c r="G7" s="50">
        <v>13379</v>
      </c>
      <c r="H7">
        <f>VLOOKUP(F7,нормы!A:C,3,FALSE)*(60*$D$5-$G$5)</f>
        <v>19800</v>
      </c>
      <c r="I7" s="6">
        <f>G7/H7</f>
        <v>0.6757070707070707</v>
      </c>
      <c r="J7" s="45">
        <f t="shared" ref="J7:J14" si="2">I7*$D$5</f>
        <v>8.1084848484848493</v>
      </c>
    </row>
    <row r="8" spans="1:11" ht="15.75" customHeight="1">
      <c r="B8" s="38" t="s">
        <v>37</v>
      </c>
      <c r="C8" s="43">
        <f t="shared" si="0"/>
        <v>0.70795013628346981</v>
      </c>
      <c r="D8" s="60">
        <f t="shared" si="1"/>
        <v>8.4954016354016346</v>
      </c>
      <c r="F8" s="48" t="s">
        <v>190</v>
      </c>
      <c r="G8" s="51"/>
      <c r="H8">
        <f>VLOOKUP(F8,нормы!A:C,3,FALSE)*(60*$D$5-$G$5)</f>
        <v>12540</v>
      </c>
      <c r="I8" s="6">
        <f>G8/H8</f>
        <v>0</v>
      </c>
      <c r="J8" s="45">
        <f t="shared" si="2"/>
        <v>0</v>
      </c>
      <c r="K8" s="29"/>
    </row>
    <row r="9" spans="1:11" ht="17.25" customHeight="1">
      <c r="B9" s="38" t="s">
        <v>38</v>
      </c>
      <c r="C9" s="43">
        <f t="shared" si="0"/>
        <v>0.70795013628346981</v>
      </c>
      <c r="D9" s="60">
        <f t="shared" si="1"/>
        <v>8.4954016354016346</v>
      </c>
      <c r="F9" s="48" t="s">
        <v>191</v>
      </c>
      <c r="G9" s="51">
        <v>100</v>
      </c>
      <c r="H9">
        <f>VLOOKUP(F9,нормы!A:C,3,FALSE)*(60*$D$5-$G$5)</f>
        <v>13860</v>
      </c>
      <c r="I9" s="6">
        <f t="shared" ref="I9:I14" si="3">G9/H9</f>
        <v>7.215007215007215E-3</v>
      </c>
      <c r="J9" s="45">
        <f t="shared" si="2"/>
        <v>8.6580086580086577E-2</v>
      </c>
      <c r="K9" s="29"/>
    </row>
    <row r="10" spans="1:11" ht="15.75" customHeight="1">
      <c r="B10" s="38" t="s">
        <v>39</v>
      </c>
      <c r="C10" s="43">
        <f t="shared" si="0"/>
        <v>0.70795013628346981</v>
      </c>
      <c r="D10" s="60">
        <f t="shared" si="1"/>
        <v>8.4954016354016346</v>
      </c>
      <c r="F10" s="48" t="s">
        <v>184</v>
      </c>
      <c r="G10" s="51">
        <v>100</v>
      </c>
      <c r="H10">
        <f>VLOOKUP(F10,нормы!A:C,3,FALSE)*(60*$D$5-$G$5)</f>
        <v>16500</v>
      </c>
      <c r="I10" s="6">
        <f t="shared" si="3"/>
        <v>6.0606060606060606E-3</v>
      </c>
      <c r="J10" s="45">
        <f t="shared" si="2"/>
        <v>7.2727272727272724E-2</v>
      </c>
      <c r="K10" s="29"/>
    </row>
    <row r="11" spans="1:11">
      <c r="B11" s="38" t="s">
        <v>7</v>
      </c>
      <c r="C11" s="43">
        <f t="shared" si="0"/>
        <v>0.70795013628346981</v>
      </c>
      <c r="D11" s="60">
        <f>$J$15</f>
        <v>8.4954016354016346</v>
      </c>
      <c r="F11" s="48" t="s">
        <v>185</v>
      </c>
      <c r="G11" s="51">
        <v>100</v>
      </c>
      <c r="H11">
        <f>VLOOKUP(F11,нормы!A:C,3,FALSE)*(60*$D$5-$G$5)</f>
        <v>19800</v>
      </c>
      <c r="I11" s="6">
        <f t="shared" si="3"/>
        <v>5.0505050505050509E-3</v>
      </c>
      <c r="J11" s="45">
        <f t="shared" si="2"/>
        <v>6.0606060606060608E-2</v>
      </c>
      <c r="K11" s="29"/>
    </row>
    <row r="12" spans="1:11">
      <c r="B12" s="39" t="s">
        <v>8</v>
      </c>
      <c r="C12" s="44">
        <f t="shared" si="0"/>
        <v>0.70795013628346981</v>
      </c>
      <c r="D12" s="60">
        <f>$J$15</f>
        <v>8.4954016354016346</v>
      </c>
      <c r="F12" s="48" t="s">
        <v>186</v>
      </c>
      <c r="G12" s="51">
        <v>100</v>
      </c>
      <c r="H12">
        <f>VLOOKUP(F12,нормы!A:C,3,FALSE)*(60*$D$5-$G$5)</f>
        <v>35640</v>
      </c>
      <c r="I12" s="6">
        <f t="shared" si="3"/>
        <v>2.8058361391694723E-3</v>
      </c>
      <c r="J12" s="45">
        <f t="shared" si="2"/>
        <v>3.3670033670033669E-2</v>
      </c>
    </row>
    <row r="13" spans="1:11">
      <c r="B13" s="5"/>
      <c r="C13" s="5"/>
      <c r="D13" s="5"/>
      <c r="F13" s="48" t="s">
        <v>187</v>
      </c>
      <c r="G13" s="51">
        <v>100</v>
      </c>
      <c r="H13">
        <f>VLOOKUP(F13,нормы!A:C,3,FALSE)*(60*$D$5-$G$5)</f>
        <v>16500</v>
      </c>
      <c r="I13" s="6">
        <f t="shared" si="3"/>
        <v>6.0606060606060606E-3</v>
      </c>
      <c r="J13" s="45">
        <f t="shared" si="2"/>
        <v>7.2727272727272724E-2</v>
      </c>
    </row>
    <row r="14" spans="1:11" ht="27.75" customHeight="1">
      <c r="B14" s="5"/>
      <c r="C14" s="5"/>
      <c r="D14" s="5"/>
      <c r="F14" s="49" t="s">
        <v>188</v>
      </c>
      <c r="G14" s="52">
        <v>100</v>
      </c>
      <c r="H14">
        <f>VLOOKUP(F14,нормы!A:C,3,FALSE)*(60*$D$5-$G$5)</f>
        <v>19800</v>
      </c>
      <c r="I14" s="6">
        <f t="shared" si="3"/>
        <v>5.0505050505050509E-3</v>
      </c>
      <c r="J14" s="45">
        <f t="shared" si="2"/>
        <v>6.0606060606060608E-2</v>
      </c>
    </row>
    <row r="15" spans="1:11">
      <c r="H15" s="24" t="s">
        <v>30</v>
      </c>
      <c r="I15" s="53">
        <f>SUM(I7:I14)</f>
        <v>0.70795013628346981</v>
      </c>
      <c r="J15" s="54">
        <f>SUM(J7:J14)</f>
        <v>8.4954016354016346</v>
      </c>
    </row>
  </sheetData>
  <dataValidations count="3">
    <dataValidation type="list" allowBlank="1" showInputMessage="1" showErrorMessage="1" sqref="B7:B12">
      <formula1>Сотрудники</formula1>
    </dataValidation>
    <dataValidation type="list" allowBlank="1" showInputMessage="1" showErrorMessage="1" sqref="F7:F14">
      <formula1>ИМУЩЕСТВО</formula1>
    </dataValidation>
    <dataValidation type="list" allowBlank="1" showInputMessage="1" showErrorMessage="1" sqref="B2">
      <formula1>мастера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нормы</vt:lpstr>
      <vt:lpstr>сотрудники</vt:lpstr>
      <vt:lpstr>саммари</vt:lpstr>
      <vt:lpstr>01.05.2017</vt:lpstr>
      <vt:lpstr>02.05.2017</vt:lpstr>
      <vt:lpstr>03.05.2017</vt:lpstr>
      <vt:lpstr>ИМУЩЕСТВО</vt:lpstr>
      <vt:lpstr>мастера</vt:lpstr>
      <vt:lpstr>Сотрудники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Георгий Быков</dc:creator>
  <cp:lastModifiedBy>Polina Lelchuk</cp:lastModifiedBy>
  <dcterms:created xsi:type="dcterms:W3CDTF">2017-05-16T14:13:08Z</dcterms:created>
  <dcterms:modified xsi:type="dcterms:W3CDTF">2017-05-17T12:50:41Z</dcterms:modified>
</cp:coreProperties>
</file>