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 a="1"/>
  <c r="H3" i="2"/>
  <c r="H4" i="2" a="1"/>
  <c r="H4" i="2"/>
  <c r="H5" i="2" a="1"/>
  <c r="H5" i="2"/>
  <c r="H6" i="2" a="1"/>
  <c r="H6" i="2"/>
  <c r="H7" i="2" a="1"/>
  <c r="H7" i="2"/>
  <c r="H8" i="2" a="1"/>
  <c r="H8" i="2"/>
  <c r="H9" i="2" a="1"/>
  <c r="H9" i="2"/>
  <c r="H10" i="2" a="1"/>
  <c r="H10" i="2"/>
  <c r="H11" i="2" a="1"/>
  <c r="H11" i="2"/>
  <c r="H12" i="2" a="1"/>
  <c r="H12" i="2"/>
  <c r="H13" i="2" a="1"/>
  <c r="H13" i="2"/>
  <c r="H2" i="2" a="1"/>
  <c r="H2" i="2"/>
  <c r="I2" i="2"/>
  <c r="B29" i="2" l="1"/>
  <c r="I3" i="2" l="1"/>
  <c r="I4" i="2" l="1"/>
  <c r="I6" i="2" l="1"/>
  <c r="I5" i="2"/>
  <c r="I7" i="2" l="1"/>
  <c r="I8" i="2" l="1"/>
  <c r="I9" i="2" l="1"/>
  <c r="I10" i="2" l="1"/>
  <c r="I11" i="2" l="1"/>
  <c r="I12" i="2" l="1"/>
  <c r="I13" i="2" l="1"/>
</calcChain>
</file>

<file path=xl/sharedStrings.xml><?xml version="1.0" encoding="utf-8"?>
<sst xmlns="http://schemas.openxmlformats.org/spreadsheetml/2006/main" count="2" uniqueCount="2">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</sst>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" fontId="0" fillId="0" borderId="0" xfId="0" applyNumberFormat="1" applyAlignment="1">
      <alignment horizontal="left" vertical="center"/>
    </xf>
    <xf numFmtId="1" fontId="0" fillId="2" borderId="1" xfId="0" applyNumberFormat="1" applyFont="1" applyFill="1" applyBorder="1" applyAlignment="1">
      <alignment horizontal="left" vertical="center"/>
    </xf>
    <xf numFmtId="164" fontId="0" fillId="2" borderId="2" xfId="0" applyNumberFormat="1" applyFont="1" applyFill="1" applyBorder="1"/>
    <xf numFmtId="164" fontId="0" fillId="3" borderId="0" xfId="0" applyNumberFormat="1" applyFill="1"/>
  </cellXfs>
  <cellStyles count="1">
    <cellStyle name="Обычный" xfId="0" builtinId="0"/>
  </cellStyles>
  <dxfs count="4">
    <dxf>
      <numFmt numFmtId="164" formatCode="#,##0&quot;р.&quot;"/>
      <fill>
        <patternFill patternType="solid">
          <fgColor indexed="64"/>
          <bgColor rgb="FFFFFF00"/>
        </patternFill>
      </fill>
    </dxf>
    <dxf>
      <numFmt numFmtId="164" formatCode="#,##0&quot;р.&quot;"/>
    </dxf>
    <dxf>
      <numFmt numFmtId="1" formatCode="0"/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29" totalsRowCount="1">
  <autoFilter ref="A1:B28"/>
  <sortState ref="A2:B28">
    <sortCondition descending="1" ref="B1:B28"/>
  </sortState>
  <tableColumns count="2">
    <tableColumn id="1" name="Столбец1" dataDxfId="3" totalsRowDxfId="2"/>
    <tableColumn id="2" name="Столбец2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H2" sqref="H2:H13"/>
    </sheetView>
  </sheetViews>
  <sheetFormatPr defaultRowHeight="15" x14ac:dyDescent="0.25"/>
  <cols>
    <col min="1" max="2" width="11.85546875" customWidth="1"/>
    <col min="4" max="4" width="11.5703125" bestFit="1" customWidth="1"/>
    <col min="8" max="8" width="12" bestFit="1" customWidth="1"/>
    <col min="9" max="9" width="12.140625" customWidth="1"/>
  </cols>
  <sheetData>
    <row r="1" spans="1:9" x14ac:dyDescent="0.25">
      <c r="A1" t="s">
        <v>0</v>
      </c>
      <c r="B1" s="1" t="s">
        <v>1</v>
      </c>
    </row>
    <row r="2" spans="1:9" x14ac:dyDescent="0.25">
      <c r="A2" s="2">
        <v>12589369.6</v>
      </c>
      <c r="B2" s="1">
        <v>1254825</v>
      </c>
      <c r="H2" s="3">
        <f t="array" ref="H2">IF(I2="","",IF(I3="","= "&amp;ROUND(100*I2/Таблица1[[#Totals],[Столбец2]],2)&amp;"%",INDEX(Таблица1[[#Headers],[#Data],[Столбец1]],SMALL(IF(I2=Таблица1[Столбец2],ROW(Таблица1[Столбец2])),COUNTIF(I$2:I2,I2)))))</f>
        <v>12589369.6</v>
      </c>
      <c r="I2" s="4">
        <f>IF(SUM(I$1:I1)&gt;=0.8*Таблица1[[#Totals],[Столбец2]],IF(ISNA(MATCH(I1,Таблица1[Столбец2],)),"",SUM(I$1:I1)),LARGE(Таблица1[Столбец2],ROW(D1)))</f>
        <v>1254825</v>
      </c>
    </row>
    <row r="3" spans="1:9" x14ac:dyDescent="0.25">
      <c r="A3" s="2">
        <v>16552306.949999999</v>
      </c>
      <c r="B3" s="1">
        <v>1254000</v>
      </c>
      <c r="D3" s="1"/>
      <c r="H3" s="3">
        <f t="array" ref="H3">IF(I3="","",IF(I4="","= "&amp;ROUND(100*I3/Таблица1[[#Totals],[Столбец2]],2)&amp;"%",INDEX(Таблица1[[#Headers],[#Data],[Столбец1]],SMALL(IF(I3=Таблица1[Столбец2],ROW(Таблица1[Столбец2])),COUNTIF(I$2:I3,I3)))))</f>
        <v>16552306.949999999</v>
      </c>
      <c r="I3" s="4">
        <f>IF(SUM(I$1:I2)&gt;=0.8*Таблица1[[#Totals],[Столбец2]],IF(ISNA(MATCH(I2,Таблица1[Столбец2],)),"",SUM(I$1:I2)),LARGE(Таблица1[Столбец2],ROW(D2)))</f>
        <v>1254000</v>
      </c>
    </row>
    <row r="4" spans="1:9" x14ac:dyDescent="0.25">
      <c r="A4" s="2">
        <v>15661992.6</v>
      </c>
      <c r="B4" s="1">
        <v>1215812</v>
      </c>
      <c r="H4" s="3">
        <f t="array" ref="H4">IF(I4="","",IF(I5="","= "&amp;ROUND(100*I4/Таблица1[[#Totals],[Столбец2]],2)&amp;"%",INDEX(Таблица1[[#Headers],[#Data],[Столбец1]],SMALL(IF(I4=Таблица1[Столбец2],ROW(Таблица1[Столбец2])),COUNTIF(I$2:I4,I4)))))</f>
        <v>15661992.6</v>
      </c>
      <c r="I4" s="4">
        <f>IF(SUM(I$1:I3)&gt;=0.8*Таблица1[[#Totals],[Столбец2]],IF(ISNA(MATCH(I3,Таблица1[Столбец2],)),"",SUM(I$1:I3)),LARGE(Таблица1[Столбец2],ROW(D3)))</f>
        <v>1215812</v>
      </c>
    </row>
    <row r="5" spans="1:9" x14ac:dyDescent="0.25">
      <c r="A5" s="2">
        <v>16575828</v>
      </c>
      <c r="B5" s="1">
        <v>1158625</v>
      </c>
      <c r="H5" s="3">
        <f t="array" ref="H5">IF(I5="","",IF(I6="","= "&amp;ROUND(100*I5/Таблица1[[#Totals],[Столбец2]],2)&amp;"%",INDEX(Таблица1[[#Headers],[#Data],[Столбец1]],SMALL(IF(I5=Таблица1[Столбец2],ROW(Таблица1[Столбец2])),COUNTIF(I$2:I5,I5)))))</f>
        <v>16575828</v>
      </c>
      <c r="I5" s="4">
        <f>IF(SUM(I$1:I4)&gt;=0.8*Таблица1[[#Totals],[Столбец2]],IF(ISNA(MATCH(I4,Таблица1[Столбец2],)),"",SUM(I$1:I4)),LARGE(Таблица1[Столбец2],ROW(D4)))</f>
        <v>1158625</v>
      </c>
    </row>
    <row r="6" spans="1:9" x14ac:dyDescent="0.25">
      <c r="A6" s="2">
        <v>12589513.049999999</v>
      </c>
      <c r="B6" s="1">
        <v>1139000</v>
      </c>
      <c r="H6" s="3">
        <f t="array" ref="H6">IF(I6="","",IF(I7="","= "&amp;ROUND(100*I6/Таблица1[[#Totals],[Столбец2]],2)&amp;"%",INDEX(Таблица1[[#Headers],[#Data],[Столбец1]],SMALL(IF(I6=Таблица1[Столбец2],ROW(Таблица1[Столбец2])),COUNTIF(I$2:I6,I6)))))</f>
        <v>12589513.049999999</v>
      </c>
      <c r="I6" s="4">
        <f>IF(SUM(I$1:I5)&gt;=0.8*Таблица1[[#Totals],[Столбец2]],IF(ISNA(MATCH(I5,Таблица1[Столбец2],)),"",SUM(I$1:I5)),LARGE(Таблица1[Столбец2],ROW(D5)))</f>
        <v>1139000</v>
      </c>
    </row>
    <row r="7" spans="1:9" x14ac:dyDescent="0.25">
      <c r="A7" s="2">
        <v>15662007.799999999</v>
      </c>
      <c r="B7" s="1">
        <v>1122750</v>
      </c>
      <c r="H7" s="3">
        <f t="array" ref="H7">IF(I7="","",IF(I8="","= "&amp;ROUND(100*I7/Таблица1[[#Totals],[Столбец2]],2)&amp;"%",INDEX(Таблица1[[#Headers],[#Data],[Столбец1]],SMALL(IF(I7=Таблица1[Столбец2],ROW(Таблица1[Столбец2])),COUNTIF(I$2:I7,I7)))))</f>
        <v>15662007.799999999</v>
      </c>
      <c r="I7" s="4">
        <f>IF(SUM(I$1:I6)&gt;=0.8*Таблица1[[#Totals],[Столбец2]],IF(ISNA(MATCH(I6,Таблица1[Столбец2],)),"",SUM(I$1:I6)),LARGE(Таблица1[Столбец2],ROW(D6)))</f>
        <v>1122750</v>
      </c>
    </row>
    <row r="8" spans="1:9" x14ac:dyDescent="0.25">
      <c r="A8" s="2">
        <v>13724187.35</v>
      </c>
      <c r="B8" s="1">
        <v>985894.20000000007</v>
      </c>
      <c r="H8" s="3">
        <f t="array" ref="H8">IF(I8="","",IF(I9="","= "&amp;ROUND(100*I8/Таблица1[[#Totals],[Столбец2]],2)&amp;"%",INDEX(Таблица1[[#Headers],[#Data],[Столбец1]],SMALL(IF(I8=Таблица1[Столбец2],ROW(Таблица1[Столбец2])),COUNTIF(I$2:I8,I8)))))</f>
        <v>13724187.35</v>
      </c>
      <c r="I8" s="4">
        <f>IF(SUM(I$1:I7)&gt;=0.8*Таблица1[[#Totals],[Столбец2]],IF(ISNA(MATCH(I7,Таблица1[Столбец2],)),"",SUM(I$1:I7)),LARGE(Таблица1[Столбец2],ROW(D7)))</f>
        <v>985894.20000000007</v>
      </c>
    </row>
    <row r="9" spans="1:9" x14ac:dyDescent="0.25">
      <c r="A9" s="2">
        <v>16552359.199999999</v>
      </c>
      <c r="B9" s="1">
        <v>948330</v>
      </c>
      <c r="H9" s="3">
        <f t="array" ref="H9">IF(I9="","",IF(I10="","= "&amp;ROUND(100*I9/Таблица1[[#Totals],[Столбец2]],2)&amp;"%",INDEX(Таблица1[[#Headers],[#Data],[Столбец1]],SMALL(IF(I9=Таблица1[Столбец2],ROW(Таблица1[Столбец2])),COUNTIF(I$2:I9,I9)))))</f>
        <v>16552359.199999999</v>
      </c>
      <c r="I9" s="4">
        <f>IF(SUM(I$1:I8)&gt;=0.8*Таблица1[[#Totals],[Столбец2]],IF(ISNA(MATCH(I8,Таблица1[Столбец2],)),"",SUM(I$1:I8)),LARGE(Таблица1[Столбец2],ROW(D8)))</f>
        <v>948330</v>
      </c>
    </row>
    <row r="10" spans="1:9" x14ac:dyDescent="0.25">
      <c r="A10" s="2">
        <v>14958170.85</v>
      </c>
      <c r="B10" s="1">
        <v>937776.60000000009</v>
      </c>
      <c r="H10" s="3">
        <f t="array" ref="H10">IF(I10="","",IF(I11="","= "&amp;ROUND(100*I10/Таблица1[[#Totals],[Столбец2]],2)&amp;"%",INDEX(Таблица1[[#Headers],[#Data],[Столбец1]],SMALL(IF(I10=Таблица1[Столбец2],ROW(Таблица1[Столбец2])),COUNTIF(I$2:I10,I10)))))</f>
        <v>14958170.85</v>
      </c>
      <c r="I10" s="4">
        <f>IF(SUM(I$1:I9)&gt;=0.8*Таблица1[[#Totals],[Столбец2]],IF(ISNA(MATCH(I9,Таблица1[Столбец2],)),"",SUM(I$1:I9)),LARGE(Таблица1[Столбец2],ROW(D9)))</f>
        <v>937776.60000000009</v>
      </c>
    </row>
    <row r="11" spans="1:9" x14ac:dyDescent="0.25">
      <c r="A11" s="2">
        <v>12589301.199999999</v>
      </c>
      <c r="B11" s="1">
        <v>889591.90555555501</v>
      </c>
      <c r="H11" s="3">
        <f t="array" ref="H11">IF(I11="","",IF(I12="","= "&amp;ROUND(100*I11/Таблица1[[#Totals],[Столбец2]],2)&amp;"%",INDEX(Таблица1[[#Headers],[#Data],[Столбец1]],SMALL(IF(I11=Таблица1[Столбец2],ROW(Таблица1[Столбец2])),COUNTIF(I$2:I11,I11)))))</f>
        <v>12589301.199999999</v>
      </c>
      <c r="I11" s="4">
        <f>IF(SUM(I$1:I10)&gt;=0.8*Таблица1[[#Totals],[Столбец2]],IF(ISNA(MATCH(I10,Таблица1[Столбец2],)),"",SUM(I$1:I10)),LARGE(Таблица1[Столбец2],ROW(D10)))</f>
        <v>889591.90555555501</v>
      </c>
    </row>
    <row r="12" spans="1:9" x14ac:dyDescent="0.25">
      <c r="A12" s="2">
        <v>17573310.899999999</v>
      </c>
      <c r="B12" s="1">
        <v>264600</v>
      </c>
      <c r="H12" s="3" t="str">
        <f t="array" ref="H12">IF(I12="","",IF(I13="","= "&amp;ROUND(100*I12/Таблица1[[#Totals],[Столбец2]],2)&amp;"%",INDEX(Таблица1[[#Headers],[#Data],[Столбец1]],SMALL(IF(I12=Таблица1[Столбец2],ROW(Таблица1[Столбец2])),COUNTIF(I$2:I12,I12)))))</f>
        <v>= 81,23%</v>
      </c>
      <c r="I12" s="4">
        <f>IF(SUM(I$1:I11)&gt;=0.8*Таблица1[[#Totals],[Столбец2]],IF(ISNA(MATCH(I11,Таблица1[Столбец2],)),"",SUM(I$1:I11)),LARGE(Таблица1[Столбец2],ROW(D11)))</f>
        <v>10906604.705555554</v>
      </c>
    </row>
    <row r="13" spans="1:9" ht="15" customHeight="1" x14ac:dyDescent="0.25">
      <c r="A13" s="2">
        <v>15662000.199999999</v>
      </c>
      <c r="B13" s="1">
        <v>237090</v>
      </c>
      <c r="H13" s="3" t="str">
        <f t="array" ref="H13">IF(I13="","",IF(I14="","= "&amp;ROUND(100*I13/Таблица1[[#Totals],[Столбец2]],2)&amp;"%",INDEX(Таблица1[[#Headers],[#Data],[Столбец1]],SMALL(IF(I13=Таблица1[Столбец2],ROW(Таблица1[Столбец2])),COUNTIF(I$2:I13,I13)))))</f>
        <v/>
      </c>
      <c r="I13" s="4" t="str">
        <f>IF(SUM(I$1:I12)&gt;=0.8*Таблица1[[#Totals],[Столбец2]],IF(ISNA(MATCH(I12,Таблица1[Столбец2],)),"",SUM(I$1:I12)),LARGE(Таблица1[Столбец2],ROW(D12)))</f>
        <v/>
      </c>
    </row>
    <row r="14" spans="1:9" x14ac:dyDescent="0.25">
      <c r="A14" s="2">
        <v>14363822.35</v>
      </c>
      <c r="B14" s="1">
        <v>218050</v>
      </c>
    </row>
    <row r="15" spans="1:9" x14ac:dyDescent="0.25">
      <c r="A15" s="2">
        <v>12589328.75</v>
      </c>
      <c r="B15" s="1">
        <v>193648</v>
      </c>
    </row>
    <row r="16" spans="1:9" x14ac:dyDescent="0.25">
      <c r="A16" s="2">
        <v>17596049.149999999</v>
      </c>
      <c r="B16" s="1">
        <v>179820</v>
      </c>
    </row>
    <row r="17" spans="1:2" x14ac:dyDescent="0.25">
      <c r="A17" s="2">
        <v>15661980.25</v>
      </c>
      <c r="B17" s="1">
        <v>144900</v>
      </c>
    </row>
    <row r="18" spans="1:2" x14ac:dyDescent="0.25">
      <c r="A18" s="2">
        <v>16337454.949999999</v>
      </c>
      <c r="B18" s="1">
        <v>139564</v>
      </c>
    </row>
    <row r="19" spans="1:2" x14ac:dyDescent="0.25">
      <c r="A19" s="2">
        <v>14363814.75</v>
      </c>
      <c r="B19" s="1">
        <v>128100</v>
      </c>
    </row>
    <row r="20" spans="1:2" x14ac:dyDescent="0.25">
      <c r="A20" s="2">
        <v>13724243.399999999</v>
      </c>
      <c r="B20" s="1">
        <v>127512</v>
      </c>
    </row>
    <row r="21" spans="1:2" x14ac:dyDescent="0.25">
      <c r="A21" s="2">
        <v>14363538.299999999</v>
      </c>
      <c r="B21" s="1">
        <v>125895</v>
      </c>
    </row>
    <row r="22" spans="1:2" x14ac:dyDescent="0.25">
      <c r="A22" s="2">
        <v>16337439.75</v>
      </c>
      <c r="B22" s="1">
        <v>123586</v>
      </c>
    </row>
    <row r="23" spans="1:2" x14ac:dyDescent="0.25">
      <c r="A23" s="2">
        <v>12589336.35</v>
      </c>
      <c r="B23" s="1">
        <v>118470</v>
      </c>
    </row>
    <row r="24" spans="1:2" x14ac:dyDescent="0.25">
      <c r="A24" s="2">
        <v>14363738.75</v>
      </c>
      <c r="B24" s="1">
        <v>107910</v>
      </c>
    </row>
    <row r="25" spans="1:2" x14ac:dyDescent="0.25">
      <c r="A25" s="2">
        <v>12589411.399999999</v>
      </c>
      <c r="B25" s="1">
        <v>103971</v>
      </c>
    </row>
    <row r="26" spans="1:2" x14ac:dyDescent="0.25">
      <c r="A26" s="2">
        <v>13815896.549999999</v>
      </c>
      <c r="B26" s="1">
        <v>103295</v>
      </c>
    </row>
    <row r="27" spans="1:2" x14ac:dyDescent="0.25">
      <c r="A27" s="2">
        <v>17339210.949999999</v>
      </c>
      <c r="B27" s="1">
        <v>101598</v>
      </c>
    </row>
    <row r="28" spans="1:2" x14ac:dyDescent="0.25">
      <c r="A28" s="2">
        <v>12589520.649999999</v>
      </c>
      <c r="B28" s="1">
        <v>101425</v>
      </c>
    </row>
    <row r="29" spans="1:2" x14ac:dyDescent="0.25">
      <c r="A29" s="2"/>
      <c r="B29" s="5">
        <f>SUBTOTAL(109,Таблица1[Столбец2])</f>
        <v>13426038.705555554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2017-05-15T13:47:54Z</dcterms:modified>
</cp:coreProperties>
</file>