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маршрут" sheetId="1" r:id="rId1"/>
  </sheets>
  <definedNames>
    <definedName name="_xlnm.Print_Area" localSheetId="0">маршрут!$A$1:$M$50</definedName>
  </definedNames>
  <calcPr calcId="125725"/>
</workbook>
</file>

<file path=xl/calcChain.xml><?xml version="1.0" encoding="utf-8"?>
<calcChain xmlns="http://schemas.openxmlformats.org/spreadsheetml/2006/main">
  <c r="E50" i="1"/>
  <c r="G45"/>
  <c r="H45" s="1"/>
  <c r="O44"/>
  <c r="P44"/>
  <c r="O45"/>
  <c r="P45"/>
  <c r="J45" l="1"/>
  <c r="Q45" s="1"/>
  <c r="I45"/>
  <c r="G44"/>
  <c r="H44" s="1"/>
  <c r="P43"/>
  <c r="O43"/>
  <c r="J44" l="1"/>
  <c r="Q44" s="1"/>
  <c r="I44"/>
  <c r="G43"/>
  <c r="H43" s="1"/>
  <c r="O42"/>
  <c r="P42"/>
  <c r="J43" l="1"/>
  <c r="Q43" s="1"/>
  <c r="I43"/>
  <c r="G42"/>
  <c r="H42" s="1"/>
  <c r="O41"/>
  <c r="P41"/>
  <c r="J42" l="1"/>
  <c r="Q42" s="1"/>
  <c r="I42"/>
  <c r="G41"/>
  <c r="H41" s="1"/>
  <c r="P40"/>
  <c r="O40"/>
  <c r="I41" l="1"/>
  <c r="J41"/>
  <c r="Q41" s="1"/>
  <c r="G40"/>
  <c r="H40" s="1"/>
  <c r="P39"/>
  <c r="O39"/>
  <c r="I40" l="1"/>
  <c r="J40"/>
  <c r="Q40" s="1"/>
  <c r="G39"/>
  <c r="H39" s="1"/>
  <c r="O38"/>
  <c r="P38"/>
  <c r="J39" l="1"/>
  <c r="Q39" s="1"/>
  <c r="I39"/>
  <c r="G38"/>
  <c r="H38" s="1"/>
  <c r="P37"/>
  <c r="O37"/>
  <c r="J38" l="1"/>
  <c r="Q38" s="1"/>
  <c r="I38"/>
  <c r="G37"/>
  <c r="H37" s="1"/>
  <c r="O36"/>
  <c r="P36"/>
  <c r="J37" l="1"/>
  <c r="Q37" s="1"/>
  <c r="I37"/>
  <c r="G36"/>
  <c r="H36" s="1"/>
  <c r="P35"/>
  <c r="O35"/>
  <c r="J36" l="1"/>
  <c r="Q36" s="1"/>
  <c r="I36"/>
  <c r="G35"/>
  <c r="H35" s="1"/>
  <c r="P34"/>
  <c r="O34"/>
  <c r="J35" l="1"/>
  <c r="Q35" s="1"/>
  <c r="I35"/>
  <c r="G34"/>
  <c r="H34" s="1"/>
  <c r="I34" s="1"/>
  <c r="P33"/>
  <c r="O33"/>
  <c r="J34" l="1"/>
  <c r="Q34" s="1"/>
  <c r="G33"/>
  <c r="H33" s="1"/>
  <c r="P32"/>
  <c r="O32"/>
  <c r="J33" l="1"/>
  <c r="Q33" s="1"/>
  <c r="I33"/>
  <c r="G32"/>
  <c r="H32" s="1"/>
  <c r="I32" s="1"/>
  <c r="P31"/>
  <c r="O31"/>
  <c r="J32" l="1"/>
  <c r="Q32" s="1"/>
  <c r="G31"/>
  <c r="H31" s="1"/>
  <c r="P30"/>
  <c r="O30"/>
  <c r="J31" l="1"/>
  <c r="Q31" s="1"/>
  <c r="I31"/>
  <c r="G30"/>
  <c r="H30" s="1"/>
  <c r="P29"/>
  <c r="O29"/>
  <c r="I30" l="1"/>
  <c r="J30"/>
  <c r="Q30" s="1"/>
  <c r="G29"/>
  <c r="H29" s="1"/>
  <c r="O28"/>
  <c r="P28"/>
  <c r="I29" l="1"/>
  <c r="J29"/>
  <c r="Q29" s="1"/>
  <c r="G28"/>
  <c r="H28" s="1"/>
  <c r="P27"/>
  <c r="O27"/>
  <c r="I28" l="1"/>
  <c r="J28"/>
  <c r="Q28" s="1"/>
  <c r="G27"/>
  <c r="H27" s="1"/>
  <c r="I27" s="1"/>
  <c r="O26"/>
  <c r="P26"/>
  <c r="J27" l="1"/>
  <c r="Q27" s="1"/>
  <c r="G26"/>
  <c r="H26" s="1"/>
  <c r="P25"/>
  <c r="O25"/>
  <c r="J26" l="1"/>
  <c r="Q26" s="1"/>
  <c r="I26"/>
  <c r="G25"/>
  <c r="H25" s="1"/>
  <c r="I25" s="1"/>
  <c r="O24"/>
  <c r="P24"/>
  <c r="J25" l="1"/>
  <c r="Q25" s="1"/>
  <c r="G24"/>
  <c r="H24" s="1"/>
  <c r="P23"/>
  <c r="O23"/>
  <c r="J24" l="1"/>
  <c r="Q24" s="1"/>
  <c r="I24"/>
  <c r="G23"/>
  <c r="H23" s="1"/>
  <c r="I23" s="1"/>
  <c r="O22"/>
  <c r="P22"/>
  <c r="J23" l="1"/>
  <c r="Q23" s="1"/>
  <c r="G22"/>
  <c r="H22" s="1"/>
  <c r="P21"/>
  <c r="O21"/>
  <c r="J22" l="1"/>
  <c r="Q22" s="1"/>
  <c r="I22"/>
  <c r="H21"/>
  <c r="I21" s="1"/>
  <c r="G21"/>
  <c r="P20"/>
  <c r="O20"/>
  <c r="J21" l="1"/>
  <c r="Q21" s="1"/>
  <c r="G20"/>
  <c r="H20" s="1"/>
  <c r="P19"/>
  <c r="O19"/>
  <c r="J20" l="1"/>
  <c r="Q20" s="1"/>
  <c r="I20"/>
  <c r="H19"/>
  <c r="I19" s="1"/>
  <c r="G19"/>
  <c r="O18"/>
  <c r="P18"/>
  <c r="J19" l="1"/>
  <c r="Q19" s="1"/>
  <c r="G18"/>
  <c r="H18" s="1"/>
  <c r="P17"/>
  <c r="O17"/>
  <c r="J18" l="1"/>
  <c r="Q18" s="1"/>
  <c r="I18"/>
  <c r="G17"/>
  <c r="H17" s="1"/>
  <c r="P16"/>
  <c r="O16"/>
  <c r="I17" l="1"/>
  <c r="J17"/>
  <c r="Q17" s="1"/>
  <c r="G16"/>
  <c r="O15"/>
  <c r="P15"/>
  <c r="H16" l="1"/>
  <c r="I16" s="1"/>
  <c r="R14"/>
  <c r="G15"/>
  <c r="O14"/>
  <c r="P14"/>
  <c r="J16" l="1"/>
  <c r="Q16" s="1"/>
  <c r="H15"/>
  <c r="I15" s="1"/>
  <c r="E3"/>
  <c r="G14"/>
  <c r="J15" l="1"/>
  <c r="Q15" s="1"/>
  <c r="H14"/>
  <c r="I14" l="1"/>
  <c r="R31"/>
  <c r="R30"/>
  <c r="R22"/>
  <c r="R18"/>
  <c r="R17"/>
  <c r="R16"/>
  <c r="R15"/>
  <c r="L8"/>
  <c r="G47" l="1"/>
  <c r="C48"/>
  <c r="L10"/>
  <c r="J14"/>
  <c r="Q14" s="1"/>
</calcChain>
</file>

<file path=xl/comments1.xml><?xml version="1.0" encoding="utf-8"?>
<comments xmlns="http://schemas.openxmlformats.org/spreadsheetml/2006/main">
  <authors>
    <author>Jan Kuiper</author>
    <author>Сударушкин</author>
  </authors>
  <commentList>
    <comment ref="N13" authorId="0">
      <text>
        <r>
          <rPr>
            <b/>
            <sz val="8"/>
            <color indexed="81"/>
            <rFont val="Tahoma"/>
            <family val="2"/>
            <charset val="204"/>
          </rPr>
          <t>mode:</t>
        </r>
        <r>
          <rPr>
            <sz val="8"/>
            <color indexed="81"/>
            <rFont val="Tahoma"/>
            <family val="2"/>
            <charset val="204"/>
          </rPr>
          <t xml:space="preserve">
R = Rhumbline
G = Great Circle</t>
        </r>
      </text>
    </comment>
    <comment ref="C46" authorId="1">
      <text>
        <r>
          <rPr>
            <sz val="8"/>
            <color indexed="81"/>
            <rFont val="Tahoma"/>
            <family val="2"/>
            <charset val="204"/>
          </rPr>
          <t xml:space="preserve">Tepe date &amp; Time e.g.
26/02/2007 12:00
</t>
        </r>
      </text>
    </comment>
  </commentList>
</comments>
</file>

<file path=xl/sharedStrings.xml><?xml version="1.0" encoding="utf-8"?>
<sst xmlns="http://schemas.openxmlformats.org/spreadsheetml/2006/main" count="82" uniqueCount="47">
  <si>
    <t>версия</t>
  </si>
  <si>
    <t>дата</t>
  </si>
  <si>
    <t>Журнал навигационной проработки маршрута перехода</t>
  </si>
  <si>
    <t>The Records of voyage planning</t>
  </si>
  <si>
    <t>Рейс №</t>
  </si>
  <si>
    <t>Дата отправления</t>
  </si>
  <si>
    <t>Дистанция: причал-лоцман:</t>
  </si>
  <si>
    <t>лоцман-лоцман:</t>
  </si>
  <si>
    <t xml:space="preserve"> Порт отправления/назначения</t>
  </si>
  <si>
    <t>PASSAGE  PLAN</t>
  </si>
  <si>
    <t>лоцман-причал:</t>
  </si>
  <si>
    <t>Таблица курсов и расстояний</t>
  </si>
  <si>
    <t>Общая:</t>
  </si>
  <si>
    <t>Номер</t>
  </si>
  <si>
    <t>№</t>
  </si>
  <si>
    <t>Широта</t>
  </si>
  <si>
    <t>Долгота</t>
  </si>
  <si>
    <t>Опорная</t>
  </si>
  <si>
    <t>Пеленг/</t>
  </si>
  <si>
    <t>Курс</t>
  </si>
  <si>
    <t>Дистанция</t>
  </si>
  <si>
    <t>Время расч.</t>
  </si>
  <si>
    <t>Дистанция до</t>
  </si>
  <si>
    <t>№ карты</t>
  </si>
  <si>
    <t>Примечание</t>
  </si>
  <si>
    <t>маршрута</t>
  </si>
  <si>
    <t>wp</t>
  </si>
  <si>
    <t>точка</t>
  </si>
  <si>
    <t>дистанция</t>
  </si>
  <si>
    <t>на курсе</t>
  </si>
  <si>
    <t>порта назнач.</t>
  </si>
  <si>
    <t>mode</t>
  </si>
  <si>
    <t>LAT</t>
  </si>
  <si>
    <t>LONG</t>
  </si>
  <si>
    <t>R</t>
  </si>
  <si>
    <t>Дата/время отхода:</t>
  </si>
  <si>
    <t>Расчетная скорость</t>
  </si>
  <si>
    <t>Осадка:       Тн=0,60                Тк=1,20</t>
  </si>
  <si>
    <t xml:space="preserve">Время в пути          </t>
  </si>
  <si>
    <t>Дата/время прихода:</t>
  </si>
  <si>
    <t>буй - вышка</t>
  </si>
  <si>
    <t>Р-1</t>
  </si>
  <si>
    <t>Ersai-400</t>
  </si>
  <si>
    <t>E 5</t>
  </si>
  <si>
    <t>Каспийское море</t>
  </si>
  <si>
    <t xml:space="preserve">  </t>
  </si>
  <si>
    <t xml:space="preserve"> УТВЕРЖДАЮ: </t>
  </si>
</sst>
</file>

<file path=xl/styles.xml><?xml version="1.0" encoding="utf-8"?>
<styleSheet xmlns="http://schemas.openxmlformats.org/spreadsheetml/2006/main">
  <numFmts count="16">
    <numFmt numFmtId="164" formatCode="0.0\ &quot;nm&quot;"/>
    <numFmt numFmtId="165" formatCode="00"/>
    <numFmt numFmtId="166" formatCode="000"/>
    <numFmt numFmtId="167" formatCode="00\º\ 00.00\'\ &quot;N&quot;;00\º\ 00.00\'\ &quot;S&quot;"/>
    <numFmt numFmtId="168" formatCode="000\º\ 00.00\'\ &quot;E&quot;;000\º\ 00.00\'\ &quot;W&quot;"/>
    <numFmt numFmtId="169" formatCode="000\º&quot;/&quot;0.00&quot;nm&quot;\ "/>
    <numFmt numFmtId="170" formatCode="000.0\º"/>
    <numFmt numFmtId="171" formatCode="hh\ &quot;h&quot;\ mm\ &quot;m&quot;"/>
    <numFmt numFmtId="172" formatCode="0.00000"/>
    <numFmt numFmtId="173" formatCode="dd\ &quot;d&quot;\ hh\ &quot;h&quot;\ mm\ &quot;m&quot;"/>
    <numFmt numFmtId="174" formatCode="dddd\ dd\-mmm\ hh:mm\ "/>
    <numFmt numFmtId="175" formatCode="000\º&quot;/&quot;00.00&quot;nm&quot;\ "/>
    <numFmt numFmtId="176" formatCode="dddd\ dd\-mmm\ hh:mm\ \L\T"/>
    <numFmt numFmtId="177" formatCode="00.0\ &quot;kn&quot;"/>
    <numFmt numFmtId="178" formatCode="00.0\ &quot;kn/hr&quot;"/>
    <numFmt numFmtId="179" formatCode="0.0\ &quot;hrs later&quot;;0.0\ &quot;hrs earlier&quot;"/>
  </numFmts>
  <fonts count="12"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6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1" fillId="2" borderId="0" xfId="1" applyFill="1"/>
    <xf numFmtId="0" fontId="2" fillId="2" borderId="3" xfId="1" applyFont="1" applyFill="1" applyBorder="1" applyAlignment="1">
      <alignment horizontal="center" vertical="center"/>
    </xf>
    <xf numFmtId="0" fontId="1" fillId="0" borderId="0" xfId="1"/>
    <xf numFmtId="0" fontId="1" fillId="2" borderId="0" xfId="1" applyFill="1" applyAlignment="1"/>
    <xf numFmtId="0" fontId="3" fillId="2" borderId="4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14" fontId="3" fillId="2" borderId="8" xfId="1" applyNumberFormat="1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1" fillId="2" borderId="13" xfId="1" applyFill="1" applyBorder="1" applyAlignment="1"/>
    <xf numFmtId="0" fontId="1" fillId="2" borderId="14" xfId="1" applyFill="1" applyBorder="1" applyAlignment="1"/>
    <xf numFmtId="0" fontId="1" fillId="0" borderId="0" xfId="1" applyBorder="1" applyAlignment="1"/>
    <xf numFmtId="0" fontId="6" fillId="2" borderId="0" xfId="1" applyFont="1" applyFill="1" applyBorder="1" applyAlignment="1">
      <alignment horizontal="left"/>
    </xf>
    <xf numFmtId="0" fontId="1" fillId="2" borderId="0" xfId="1" applyFill="1" applyBorder="1" applyAlignment="1">
      <alignment horizontal="left"/>
    </xf>
    <xf numFmtId="0" fontId="1" fillId="2" borderId="16" xfId="1" applyFill="1" applyBorder="1" applyAlignment="1"/>
    <xf numFmtId="0" fontId="1" fillId="2" borderId="0" xfId="1" applyFill="1" applyBorder="1" applyAlignment="1"/>
    <xf numFmtId="0" fontId="1" fillId="0" borderId="17" xfId="1" applyFill="1" applyBorder="1" applyAlignment="1"/>
    <xf numFmtId="0" fontId="1" fillId="0" borderId="0" xfId="1" applyBorder="1" applyAlignment="1">
      <alignment horizontal="right"/>
    </xf>
    <xf numFmtId="0" fontId="6" fillId="2" borderId="15" xfId="1" applyFont="1" applyFill="1" applyBorder="1" applyAlignment="1">
      <alignment horizontal="right"/>
    </xf>
    <xf numFmtId="0" fontId="4" fillId="2" borderId="16" xfId="1" applyFont="1" applyFill="1" applyBorder="1" applyAlignment="1">
      <alignment horizontal="center"/>
    </xf>
    <xf numFmtId="0" fontId="7" fillId="2" borderId="0" xfId="1" applyFont="1" applyFill="1" applyBorder="1" applyAlignment="1"/>
    <xf numFmtId="14" fontId="4" fillId="2" borderId="16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164" fontId="3" fillId="2" borderId="16" xfId="1" applyNumberFormat="1" applyFont="1" applyFill="1" applyBorder="1" applyAlignment="1">
      <alignment horizontal="center"/>
    </xf>
    <xf numFmtId="0" fontId="1" fillId="2" borderId="17" xfId="1" applyFill="1" applyBorder="1" applyAlignment="1"/>
    <xf numFmtId="0" fontId="6" fillId="2" borderId="15" xfId="1" applyFont="1" applyFill="1" applyBorder="1" applyAlignment="1"/>
    <xf numFmtId="0" fontId="6" fillId="2" borderId="0" xfId="1" applyFont="1" applyFill="1" applyBorder="1" applyAlignment="1"/>
    <xf numFmtId="14" fontId="6" fillId="2" borderId="0" xfId="1" applyNumberFormat="1" applyFont="1" applyFill="1" applyBorder="1" applyAlignment="1">
      <alignment horizontal="center"/>
    </xf>
    <xf numFmtId="0" fontId="1" fillId="2" borderId="0" xfId="1" applyFill="1" applyBorder="1" applyAlignment="1">
      <alignment horizontal="right"/>
    </xf>
    <xf numFmtId="164" fontId="3" fillId="2" borderId="18" xfId="1" applyNumberFormat="1" applyFont="1" applyFill="1" applyBorder="1" applyAlignment="1">
      <alignment horizontal="center"/>
    </xf>
    <xf numFmtId="0" fontId="1" fillId="0" borderId="0" xfId="1" applyAlignment="1"/>
    <xf numFmtId="0" fontId="6" fillId="0" borderId="0" xfId="1" applyFont="1" applyBorder="1" applyAlignment="1"/>
    <xf numFmtId="14" fontId="6" fillId="0" borderId="0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6" fillId="2" borderId="0" xfId="1" applyFont="1" applyFill="1" applyAlignment="1"/>
    <xf numFmtId="0" fontId="6" fillId="2" borderId="19" xfId="1" applyFont="1" applyFill="1" applyBorder="1" applyAlignment="1"/>
    <xf numFmtId="0" fontId="1" fillId="2" borderId="19" xfId="1" applyFont="1" applyFill="1" applyBorder="1" applyAlignment="1"/>
    <xf numFmtId="0" fontId="1" fillId="2" borderId="0" xfId="1" applyFill="1" applyAlignment="1">
      <alignment horizontal="right"/>
    </xf>
    <xf numFmtId="164" fontId="4" fillId="0" borderId="18" xfId="1" applyNumberFormat="1" applyFont="1" applyFill="1" applyBorder="1" applyAlignment="1">
      <alignment horizontal="center"/>
    </xf>
    <xf numFmtId="0" fontId="1" fillId="2" borderId="20" xfId="1" applyFill="1" applyBorder="1" applyAlignment="1"/>
    <xf numFmtId="0" fontId="1" fillId="2" borderId="21" xfId="1" applyFill="1" applyBorder="1" applyAlignment="1"/>
    <xf numFmtId="0" fontId="1" fillId="2" borderId="22" xfId="1" applyFill="1" applyBorder="1" applyAlignment="1"/>
    <xf numFmtId="0" fontId="1" fillId="2" borderId="12" xfId="1" applyFill="1" applyBorder="1" applyAlignment="1">
      <alignment horizontal="center"/>
    </xf>
    <xf numFmtId="0" fontId="1" fillId="2" borderId="23" xfId="1" applyFill="1" applyBorder="1" applyAlignment="1">
      <alignment horizontal="center"/>
    </xf>
    <xf numFmtId="0" fontId="1" fillId="2" borderId="23" xfId="1" applyFill="1" applyBorder="1" applyAlignment="1">
      <alignment horizontal="center" vertical="center"/>
    </xf>
    <xf numFmtId="0" fontId="1" fillId="2" borderId="25" xfId="1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0" fontId="1" fillId="2" borderId="26" xfId="1" applyFill="1" applyBorder="1" applyAlignment="1">
      <alignment horizontal="center" vertical="center"/>
    </xf>
    <xf numFmtId="0" fontId="1" fillId="0" borderId="29" xfId="1" applyBorder="1" applyAlignment="1">
      <alignment horizontal="center"/>
    </xf>
    <xf numFmtId="0" fontId="1" fillId="0" borderId="0" xfId="1" applyAlignment="1">
      <alignment horizontal="center"/>
    </xf>
    <xf numFmtId="165" fontId="1" fillId="3" borderId="30" xfId="1" applyNumberFormat="1" applyFill="1" applyBorder="1" applyAlignment="1" applyProtection="1">
      <alignment horizontal="center" vertical="center" wrapText="1"/>
      <protection locked="0"/>
    </xf>
    <xf numFmtId="166" fontId="0" fillId="3" borderId="31" xfId="0" applyNumberFormat="1" applyFill="1" applyBorder="1" applyAlignment="1" applyProtection="1">
      <alignment horizontal="center"/>
      <protection locked="0"/>
    </xf>
    <xf numFmtId="167" fontId="0" fillId="4" borderId="32" xfId="0" applyNumberFormat="1" applyFill="1" applyBorder="1" applyAlignment="1" applyProtection="1">
      <alignment horizontal="center"/>
      <protection locked="0"/>
    </xf>
    <xf numFmtId="168" fontId="0" fillId="4" borderId="33" xfId="0" applyNumberFormat="1" applyFill="1" applyBorder="1" applyAlignment="1" applyProtection="1">
      <alignment horizontal="center"/>
      <protection locked="0"/>
    </xf>
    <xf numFmtId="0" fontId="1" fillId="3" borderId="34" xfId="1" applyFont="1" applyFill="1" applyBorder="1" applyAlignment="1">
      <alignment horizontal="left" vertical="center" wrapText="1"/>
    </xf>
    <xf numFmtId="169" fontId="1" fillId="3" borderId="35" xfId="1" applyNumberFormat="1" applyFill="1" applyBorder="1" applyAlignment="1">
      <alignment horizontal="center" vertical="center" wrapText="1"/>
    </xf>
    <xf numFmtId="170" fontId="1" fillId="0" borderId="32" xfId="1" quotePrefix="1" applyNumberFormat="1" applyBorder="1" applyAlignment="1">
      <alignment horizontal="center" vertical="center"/>
    </xf>
    <xf numFmtId="164" fontId="1" fillId="0" borderId="32" xfId="1" quotePrefix="1" applyNumberFormat="1" applyBorder="1" applyAlignment="1">
      <alignment horizontal="center" vertical="center"/>
    </xf>
    <xf numFmtId="171" fontId="1" fillId="0" borderId="32" xfId="1" applyNumberFormat="1" applyFill="1" applyBorder="1" applyAlignment="1">
      <alignment horizontal="center" vertical="center" wrapText="1"/>
    </xf>
    <xf numFmtId="164" fontId="1" fillId="0" borderId="33" xfId="1" applyNumberFormat="1" applyBorder="1" applyAlignment="1" applyProtection="1">
      <alignment horizontal="center" vertical="center"/>
    </xf>
    <xf numFmtId="0" fontId="0" fillId="4" borderId="32" xfId="0" applyFill="1" applyBorder="1" applyAlignment="1" applyProtection="1">
      <alignment horizontal="center"/>
      <protection locked="0"/>
    </xf>
    <xf numFmtId="0" fontId="1" fillId="4" borderId="37" xfId="1" applyNumberFormat="1" applyFont="1" applyFill="1" applyBorder="1" applyAlignment="1" applyProtection="1">
      <alignment horizontal="center" vertical="center"/>
      <protection locked="0"/>
    </xf>
    <xf numFmtId="172" fontId="1" fillId="0" borderId="0" xfId="1" applyNumberFormat="1"/>
    <xf numFmtId="173" fontId="1" fillId="5" borderId="0" xfId="1" applyNumberFormat="1" applyFill="1"/>
    <xf numFmtId="165" fontId="1" fillId="3" borderId="38" xfId="1" applyNumberFormat="1" applyFill="1" applyBorder="1" applyAlignment="1" applyProtection="1">
      <alignment horizontal="center" vertical="center" wrapText="1"/>
      <protection locked="0"/>
    </xf>
    <xf numFmtId="166" fontId="0" fillId="3" borderId="31" xfId="0" applyNumberFormat="1" applyFill="1" applyBorder="1" applyAlignment="1" applyProtection="1">
      <alignment horizontal="center" vertical="center" wrapText="1"/>
      <protection locked="0"/>
    </xf>
    <xf numFmtId="167" fontId="0" fillId="4" borderId="32" xfId="0" applyNumberFormat="1" applyFill="1" applyBorder="1" applyAlignment="1" applyProtection="1">
      <alignment horizontal="center" vertical="center" wrapText="1"/>
      <protection locked="0"/>
    </xf>
    <xf numFmtId="168" fontId="0" fillId="4" borderId="33" xfId="0" applyNumberFormat="1" applyFill="1" applyBorder="1" applyAlignment="1" applyProtection="1">
      <alignment horizontal="center" vertical="center" wrapText="1"/>
      <protection locked="0"/>
    </xf>
    <xf numFmtId="0" fontId="1" fillId="3" borderId="32" xfId="1" applyFont="1" applyFill="1" applyBorder="1" applyAlignment="1">
      <alignment vertical="center" wrapText="1"/>
    </xf>
    <xf numFmtId="175" fontId="1" fillId="3" borderId="32" xfId="1" applyNumberFormat="1" applyFill="1" applyBorder="1" applyAlignment="1">
      <alignment horizontal="center" vertical="center" wrapText="1"/>
    </xf>
    <xf numFmtId="170" fontId="1" fillId="0" borderId="32" xfId="1" quotePrefix="1" applyNumberFormat="1" applyBorder="1" applyAlignment="1">
      <alignment horizontal="center"/>
    </xf>
    <xf numFmtId="164" fontId="1" fillId="0" borderId="32" xfId="1" quotePrefix="1" applyNumberFormat="1" applyBorder="1" applyAlignment="1">
      <alignment horizontal="center"/>
    </xf>
    <xf numFmtId="164" fontId="1" fillId="0" borderId="33" xfId="1" applyNumberFormat="1" applyBorder="1" applyAlignment="1">
      <alignment horizontal="center"/>
    </xf>
    <xf numFmtId="0" fontId="1" fillId="4" borderId="37" xfId="1" applyFont="1" applyFill="1" applyBorder="1" applyAlignment="1" applyProtection="1">
      <alignment horizontal="center"/>
      <protection locked="0"/>
    </xf>
    <xf numFmtId="165" fontId="1" fillId="3" borderId="30" xfId="1" applyNumberFormat="1" applyFill="1" applyBorder="1" applyAlignment="1" applyProtection="1">
      <alignment horizontal="center"/>
      <protection locked="0"/>
    </xf>
    <xf numFmtId="0" fontId="1" fillId="3" borderId="32" xfId="1" applyFont="1" applyFill="1" applyBorder="1"/>
    <xf numFmtId="169" fontId="1" fillId="3" borderId="32" xfId="1" applyNumberFormat="1" applyFill="1" applyBorder="1" applyAlignment="1">
      <alignment horizontal="center"/>
    </xf>
    <xf numFmtId="0" fontId="1" fillId="4" borderId="37" xfId="1" applyFill="1" applyBorder="1" applyAlignment="1" applyProtection="1">
      <alignment horizontal="center"/>
      <protection locked="0"/>
    </xf>
    <xf numFmtId="169" fontId="1" fillId="3" borderId="32" xfId="1" applyNumberFormat="1" applyFont="1" applyFill="1" applyBorder="1" applyAlignment="1">
      <alignment horizontal="center"/>
    </xf>
    <xf numFmtId="0" fontId="1" fillId="6" borderId="0" xfId="1" applyFont="1" applyFill="1" applyBorder="1"/>
    <xf numFmtId="0" fontId="1" fillId="0" borderId="0" xfId="1" applyFont="1"/>
    <xf numFmtId="166" fontId="0" fillId="3" borderId="32" xfId="0" applyNumberFormat="1" applyFill="1" applyBorder="1" applyAlignment="1" applyProtection="1">
      <alignment horizontal="center"/>
      <protection locked="0"/>
    </xf>
    <xf numFmtId="0" fontId="1" fillId="6" borderId="0" xfId="1" applyFill="1"/>
    <xf numFmtId="0" fontId="1" fillId="3" borderId="32" xfId="1" applyFont="1" applyFill="1" applyBorder="1" applyAlignment="1">
      <alignment horizontal="left" vertical="center" wrapText="1"/>
    </xf>
    <xf numFmtId="170" fontId="1" fillId="0" borderId="32" xfId="1" quotePrefix="1" applyNumberFormat="1" applyBorder="1" applyAlignment="1">
      <alignment horizontal="center" vertical="center" wrapText="1"/>
    </xf>
    <xf numFmtId="164" fontId="1" fillId="0" borderId="32" xfId="1" quotePrefix="1" applyNumberFormat="1" applyBorder="1" applyAlignment="1">
      <alignment horizontal="center" vertical="center" wrapText="1"/>
    </xf>
    <xf numFmtId="164" fontId="1" fillId="0" borderId="33" xfId="1" applyNumberFormat="1" applyBorder="1" applyAlignment="1">
      <alignment horizontal="center" vertical="center" wrapText="1"/>
    </xf>
    <xf numFmtId="0" fontId="1" fillId="4" borderId="37" xfId="1" applyFont="1" applyFill="1" applyBorder="1" applyAlignment="1" applyProtection="1">
      <alignment horizontal="center" vertical="center" wrapText="1"/>
      <protection locked="0"/>
    </xf>
    <xf numFmtId="172" fontId="1" fillId="0" borderId="0" xfId="1" applyNumberFormat="1" applyAlignment="1">
      <alignment horizontal="center" vertical="center" wrapText="1"/>
    </xf>
    <xf numFmtId="0" fontId="1" fillId="0" borderId="0" xfId="1" applyAlignment="1">
      <alignment vertical="center" wrapText="1"/>
    </xf>
    <xf numFmtId="166" fontId="0" fillId="3" borderId="31" xfId="0" applyNumberFormat="1" applyFill="1" applyBorder="1" applyAlignment="1" applyProtection="1">
      <alignment horizontal="center" vertical="center"/>
      <protection locked="0"/>
    </xf>
    <xf numFmtId="167" fontId="0" fillId="4" borderId="32" xfId="0" applyNumberFormat="1" applyFill="1" applyBorder="1" applyAlignment="1" applyProtection="1">
      <alignment horizontal="center" vertical="center"/>
      <protection locked="0"/>
    </xf>
    <xf numFmtId="168" fontId="0" fillId="4" borderId="33" xfId="0" applyNumberFormat="1" applyFill="1" applyBorder="1" applyAlignment="1" applyProtection="1">
      <alignment horizontal="center" vertical="center"/>
      <protection locked="0"/>
    </xf>
    <xf numFmtId="0" fontId="1" fillId="3" borderId="40" xfId="1" applyFont="1" applyFill="1" applyBorder="1" applyAlignment="1">
      <alignment horizontal="left" vertical="center" wrapText="1"/>
    </xf>
    <xf numFmtId="169" fontId="1" fillId="3" borderId="32" xfId="1" applyNumberFormat="1" applyFill="1" applyBorder="1" applyAlignment="1">
      <alignment horizontal="center" vertical="center" wrapText="1"/>
    </xf>
    <xf numFmtId="0" fontId="0" fillId="4" borderId="32" xfId="0" applyFill="1" applyBorder="1" applyAlignment="1" applyProtection="1">
      <alignment horizontal="center" vertical="center"/>
      <protection locked="0"/>
    </xf>
    <xf numFmtId="0" fontId="1" fillId="3" borderId="40" xfId="1" applyFont="1" applyFill="1" applyBorder="1" applyAlignment="1">
      <alignment horizontal="left" vertical="center"/>
    </xf>
    <xf numFmtId="0" fontId="1" fillId="4" borderId="30" xfId="1" applyFill="1" applyBorder="1" applyAlignment="1" applyProtection="1">
      <alignment horizontal="center"/>
      <protection locked="0"/>
    </xf>
    <xf numFmtId="0" fontId="1" fillId="6" borderId="0" xfId="1" applyFill="1" applyBorder="1"/>
    <xf numFmtId="178" fontId="1" fillId="2" borderId="33" xfId="1" applyNumberFormat="1" applyFill="1" applyBorder="1" applyAlignment="1" applyProtection="1">
      <alignment horizontal="center"/>
      <protection locked="0"/>
    </xf>
    <xf numFmtId="178" fontId="1" fillId="2" borderId="18" xfId="1" applyNumberFormat="1" applyFill="1" applyBorder="1" applyAlignment="1" applyProtection="1">
      <alignment horizontal="center"/>
      <protection locked="0"/>
    </xf>
    <xf numFmtId="179" fontId="1" fillId="2" borderId="50" xfId="1" applyNumberFormat="1" applyFill="1" applyBorder="1" applyAlignment="1" applyProtection="1">
      <alignment horizontal="center"/>
      <protection locked="0"/>
    </xf>
    <xf numFmtId="179" fontId="1" fillId="2" borderId="48" xfId="1" applyNumberFormat="1" applyFill="1" applyBorder="1" applyAlignment="1" applyProtection="1">
      <alignment horizontal="center"/>
      <protection locked="0"/>
    </xf>
    <xf numFmtId="0" fontId="1" fillId="2" borderId="48" xfId="1" applyFill="1" applyBorder="1" applyAlignment="1"/>
    <xf numFmtId="0" fontId="1" fillId="2" borderId="15" xfId="1" applyFill="1" applyBorder="1"/>
    <xf numFmtId="165" fontId="1" fillId="2" borderId="0" xfId="1" applyNumberFormat="1" applyFill="1" applyBorder="1" applyAlignment="1" applyProtection="1">
      <alignment horizontal="center"/>
      <protection locked="0"/>
    </xf>
    <xf numFmtId="166" fontId="0" fillId="2" borderId="0" xfId="0" applyNumberFormat="1" applyFill="1" applyBorder="1" applyAlignment="1" applyProtection="1">
      <alignment horizontal="center"/>
      <protection locked="0"/>
    </xf>
    <xf numFmtId="167" fontId="0" fillId="2" borderId="0" xfId="0" applyNumberFormat="1" applyFill="1" applyBorder="1" applyAlignment="1" applyProtection="1">
      <alignment horizontal="center"/>
      <protection locked="0"/>
    </xf>
    <xf numFmtId="168" fontId="0" fillId="2" borderId="0" xfId="0" applyNumberFormat="1" applyFill="1" applyBorder="1" applyAlignment="1" applyProtection="1">
      <alignment horizontal="center"/>
      <protection locked="0"/>
    </xf>
    <xf numFmtId="14" fontId="1" fillId="2" borderId="0" xfId="1" applyNumberFormat="1" applyFont="1" applyFill="1" applyBorder="1"/>
    <xf numFmtId="169" fontId="1" fillId="2" borderId="0" xfId="1" applyNumberFormat="1" applyFill="1" applyBorder="1" applyAlignment="1">
      <alignment horizontal="center"/>
    </xf>
    <xf numFmtId="170" fontId="1" fillId="2" borderId="0" xfId="1" quotePrefix="1" applyNumberFormat="1" applyFill="1" applyBorder="1" applyAlignment="1">
      <alignment horizontal="center"/>
    </xf>
    <xf numFmtId="164" fontId="1" fillId="2" borderId="0" xfId="1" quotePrefix="1" applyNumberFormat="1" applyFill="1" applyBorder="1" applyAlignment="1">
      <alignment horizontal="center"/>
    </xf>
    <xf numFmtId="171" fontId="1" fillId="2" borderId="0" xfId="1" applyNumberFormat="1" applyFill="1" applyBorder="1" applyAlignment="1">
      <alignment horizontal="center"/>
    </xf>
    <xf numFmtId="164" fontId="1" fillId="2" borderId="0" xfId="1" applyNumberFormat="1" applyFill="1" applyBorder="1" applyAlignment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1" fillId="2" borderId="0" xfId="1" applyFill="1" applyBorder="1" applyAlignment="1" applyProtection="1">
      <alignment horizontal="center"/>
      <protection locked="0"/>
    </xf>
    <xf numFmtId="173" fontId="1" fillId="2" borderId="0" xfId="1" applyNumberFormat="1" applyFill="1"/>
    <xf numFmtId="0" fontId="1" fillId="2" borderId="0" xfId="1" applyFill="1" applyBorder="1"/>
    <xf numFmtId="0" fontId="1" fillId="0" borderId="0" xfId="1" applyBorder="1"/>
    <xf numFmtId="0" fontId="1" fillId="2" borderId="47" xfId="1" applyFont="1" applyFill="1" applyBorder="1" applyAlignment="1"/>
    <xf numFmtId="0" fontId="1" fillId="2" borderId="48" xfId="1" applyFill="1" applyBorder="1" applyAlignment="1"/>
    <xf numFmtId="0" fontId="1" fillId="2" borderId="49" xfId="1" applyFill="1" applyBorder="1" applyAlignment="1"/>
    <xf numFmtId="0" fontId="1" fillId="2" borderId="50" xfId="1" applyFill="1" applyBorder="1" applyAlignment="1"/>
    <xf numFmtId="0" fontId="1" fillId="2" borderId="51" xfId="1" applyFill="1" applyBorder="1" applyAlignment="1"/>
    <xf numFmtId="0" fontId="1" fillId="0" borderId="0" xfId="1" applyFont="1" applyBorder="1" applyAlignment="1">
      <alignment horizontal="center"/>
    </xf>
    <xf numFmtId="0" fontId="1" fillId="2" borderId="46" xfId="1" applyFont="1" applyFill="1" applyBorder="1" applyAlignment="1"/>
    <xf numFmtId="0" fontId="1" fillId="2" borderId="18" xfId="1" applyFont="1" applyFill="1" applyBorder="1" applyAlignment="1"/>
    <xf numFmtId="0" fontId="1" fillId="2" borderId="31" xfId="1" applyFont="1" applyFill="1" applyBorder="1" applyAlignment="1"/>
    <xf numFmtId="0" fontId="1" fillId="2" borderId="33" xfId="1" applyFill="1" applyBorder="1" applyAlignment="1">
      <alignment horizontal="left"/>
    </xf>
    <xf numFmtId="0" fontId="1" fillId="2" borderId="18" xfId="1" applyFill="1" applyBorder="1" applyAlignment="1">
      <alignment horizontal="left"/>
    </xf>
    <xf numFmtId="173" fontId="5" fillId="2" borderId="18" xfId="1" applyNumberFormat="1" applyFont="1" applyFill="1" applyBorder="1" applyAlignment="1">
      <alignment horizontal="center"/>
    </xf>
    <xf numFmtId="173" fontId="5" fillId="2" borderId="31" xfId="1" applyNumberFormat="1" applyFont="1" applyFill="1" applyBorder="1" applyAlignment="1">
      <alignment horizontal="center"/>
    </xf>
    <xf numFmtId="0" fontId="1" fillId="2" borderId="33" xfId="1" applyFont="1" applyFill="1" applyBorder="1" applyAlignment="1"/>
    <xf numFmtId="0" fontId="1" fillId="2" borderId="36" xfId="1" applyFill="1" applyBorder="1" applyAlignment="1"/>
    <xf numFmtId="0" fontId="9" fillId="2" borderId="46" xfId="1" applyFont="1" applyFill="1" applyBorder="1" applyAlignment="1"/>
    <xf numFmtId="0" fontId="9" fillId="2" borderId="18" xfId="1" applyFont="1" applyFill="1" applyBorder="1" applyAlignment="1"/>
    <xf numFmtId="174" fontId="1" fillId="2" borderId="18" xfId="1" applyNumberFormat="1" applyFont="1" applyFill="1" applyBorder="1" applyAlignment="1"/>
    <xf numFmtId="174" fontId="1" fillId="2" borderId="31" xfId="1" applyNumberFormat="1" applyFont="1" applyFill="1" applyBorder="1" applyAlignment="1"/>
    <xf numFmtId="179" fontId="1" fillId="4" borderId="18" xfId="1" applyNumberFormat="1" applyFill="1" applyBorder="1" applyAlignment="1" applyProtection="1">
      <alignment horizontal="center"/>
      <protection locked="0"/>
    </xf>
    <xf numFmtId="179" fontId="1" fillId="4" borderId="31" xfId="1" applyNumberFormat="1" applyFill="1" applyBorder="1" applyAlignment="1" applyProtection="1">
      <alignment horizontal="center"/>
      <protection locked="0"/>
    </xf>
    <xf numFmtId="0" fontId="1" fillId="3" borderId="33" xfId="1" applyFont="1" applyFill="1" applyBorder="1" applyAlignment="1">
      <alignment horizontal="center"/>
    </xf>
    <xf numFmtId="0" fontId="1" fillId="3" borderId="36" xfId="1" applyFill="1" applyBorder="1" applyAlignment="1">
      <alignment horizontal="center"/>
    </xf>
    <xf numFmtId="176" fontId="1" fillId="6" borderId="0" xfId="1" applyNumberFormat="1" applyFont="1" applyFill="1" applyBorder="1" applyAlignment="1"/>
    <xf numFmtId="0" fontId="1" fillId="3" borderId="32" xfId="1" applyFill="1" applyBorder="1" applyAlignment="1">
      <alignment horizontal="center"/>
    </xf>
    <xf numFmtId="0" fontId="1" fillId="3" borderId="39" xfId="1" applyFill="1" applyBorder="1" applyAlignment="1">
      <alignment horizontal="center"/>
    </xf>
    <xf numFmtId="0" fontId="8" fillId="2" borderId="41" xfId="1" applyFont="1" applyFill="1" applyBorder="1" applyAlignment="1"/>
    <xf numFmtId="0" fontId="8" fillId="2" borderId="42" xfId="1" applyFont="1" applyFill="1" applyBorder="1" applyAlignment="1"/>
    <xf numFmtId="174" fontId="1" fillId="4" borderId="42" xfId="1" applyNumberFormat="1" applyFont="1" applyFill="1" applyBorder="1" applyAlignment="1"/>
    <xf numFmtId="174" fontId="1" fillId="4" borderId="43" xfId="1" applyNumberFormat="1" applyFont="1" applyFill="1" applyBorder="1" applyAlignment="1"/>
    <xf numFmtId="0" fontId="1" fillId="2" borderId="44" xfId="1" applyFill="1" applyBorder="1" applyAlignment="1">
      <alignment horizontal="left"/>
    </xf>
    <xf numFmtId="0" fontId="1" fillId="2" borderId="42" xfId="1" applyFill="1" applyBorder="1" applyAlignment="1">
      <alignment horizontal="left"/>
    </xf>
    <xf numFmtId="177" fontId="1" fillId="4" borderId="42" xfId="1" applyNumberFormat="1" applyFill="1" applyBorder="1" applyAlignment="1" applyProtection="1">
      <alignment horizontal="center"/>
      <protection locked="0"/>
    </xf>
    <xf numFmtId="177" fontId="1" fillId="4" borderId="43" xfId="1" applyNumberFormat="1" applyFill="1" applyBorder="1" applyAlignment="1" applyProtection="1">
      <alignment horizontal="center"/>
      <protection locked="0"/>
    </xf>
    <xf numFmtId="0" fontId="1" fillId="2" borderId="44" xfId="1" applyFont="1" applyFill="1" applyBorder="1" applyAlignment="1"/>
    <xf numFmtId="0" fontId="1" fillId="2" borderId="43" xfId="1" applyFont="1" applyFill="1" applyBorder="1" applyAlignment="1"/>
    <xf numFmtId="0" fontId="1" fillId="2" borderId="44" xfId="1" applyFill="1" applyBorder="1" applyAlignment="1"/>
    <xf numFmtId="0" fontId="1" fillId="2" borderId="45" xfId="1" applyFill="1" applyBorder="1" applyAlignment="1"/>
    <xf numFmtId="0" fontId="1" fillId="3" borderId="33" xfId="1" applyFill="1" applyBorder="1" applyAlignment="1">
      <alignment horizontal="center" vertical="center" wrapText="1"/>
    </xf>
    <xf numFmtId="0" fontId="1" fillId="3" borderId="36" xfId="1" applyFill="1" applyBorder="1" applyAlignment="1">
      <alignment horizontal="center" vertical="center" wrapText="1"/>
    </xf>
    <xf numFmtId="174" fontId="1" fillId="6" borderId="0" xfId="1" applyNumberFormat="1" applyFont="1" applyFill="1" applyBorder="1" applyAlignment="1"/>
    <xf numFmtId="0" fontId="1" fillId="3" borderId="33" xfId="1" applyFont="1" applyFill="1" applyBorder="1" applyAlignment="1">
      <alignment horizontal="center" vertical="center" wrapText="1"/>
    </xf>
    <xf numFmtId="0" fontId="1" fillId="3" borderId="33" xfId="1" applyFill="1" applyBorder="1" applyAlignment="1">
      <alignment horizontal="center"/>
    </xf>
    <xf numFmtId="0" fontId="0" fillId="3" borderId="33" xfId="0" applyFill="1" applyBorder="1" applyAlignment="1"/>
    <xf numFmtId="0" fontId="0" fillId="3" borderId="36" xfId="0" applyFill="1" applyBorder="1" applyAlignment="1"/>
    <xf numFmtId="0" fontId="0" fillId="3" borderId="33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1" fillId="0" borderId="24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6" fillId="2" borderId="0" xfId="1" applyFont="1" applyFill="1" applyBorder="1" applyAlignment="1">
      <alignment horizontal="right"/>
    </xf>
    <xf numFmtId="0" fontId="1" fillId="2" borderId="0" xfId="1" applyFill="1" applyBorder="1" applyAlignment="1">
      <alignment horizontal="right"/>
    </xf>
    <xf numFmtId="0" fontId="6" fillId="2" borderId="15" xfId="1" applyFont="1" applyFill="1" applyBorder="1" applyAlignment="1"/>
    <xf numFmtId="0" fontId="6" fillId="2" borderId="0" xfId="1" applyFont="1" applyFill="1" applyAlignment="1"/>
    <xf numFmtId="0" fontId="6" fillId="2" borderId="16" xfId="1" applyFont="1" applyFill="1" applyBorder="1" applyAlignment="1">
      <alignment horizontal="center"/>
    </xf>
    <xf numFmtId="0" fontId="1" fillId="2" borderId="16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justify"/>
    </xf>
    <xf numFmtId="0" fontId="1" fillId="2" borderId="0" xfId="1" applyFill="1" applyAlignment="1"/>
    <xf numFmtId="0" fontId="4" fillId="2" borderId="0" xfId="1" applyFont="1" applyFill="1" applyBorder="1" applyAlignment="1">
      <alignment horizontal="right"/>
    </xf>
    <xf numFmtId="0" fontId="1" fillId="0" borderId="23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6" fillId="2" borderId="15" xfId="1" applyFont="1" applyFill="1" applyBorder="1" applyAlignment="1">
      <alignment horizontal="right"/>
    </xf>
    <xf numFmtId="0" fontId="1" fillId="2" borderId="0" xfId="1" applyFill="1" applyAlignment="1">
      <alignment horizontal="right"/>
    </xf>
    <xf numFmtId="0" fontId="1" fillId="2" borderId="0" xfId="1" applyFont="1" applyFill="1" applyBorder="1" applyAlignment="1"/>
    <xf numFmtId="0" fontId="1" fillId="2" borderId="0" xfId="1" applyFill="1" applyBorder="1" applyAlignment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5" xfId="1" applyFont="1" applyFill="1" applyBorder="1" applyAlignment="1"/>
    <xf numFmtId="0" fontId="2" fillId="2" borderId="6" xfId="1" applyFont="1" applyFill="1" applyBorder="1" applyAlignment="1"/>
    <xf numFmtId="0" fontId="2" fillId="2" borderId="7" xfId="1" applyFont="1" applyFill="1" applyBorder="1" applyAlignment="1"/>
    <xf numFmtId="0" fontId="2" fillId="2" borderId="4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/>
    <xf numFmtId="0" fontId="2" fillId="2" borderId="10" xfId="1" applyFont="1" applyFill="1" applyBorder="1" applyAlignment="1"/>
    <xf numFmtId="0" fontId="2" fillId="2" borderId="11" xfId="1" applyFont="1" applyFill="1" applyBorder="1" applyAlignment="1"/>
    <xf numFmtId="0" fontId="4" fillId="2" borderId="12" xfId="1" applyFont="1" applyFill="1" applyBorder="1" applyAlignment="1">
      <alignment horizontal="left"/>
    </xf>
    <xf numFmtId="0" fontId="5" fillId="2" borderId="13" xfId="1" applyFont="1" applyFill="1" applyBorder="1" applyAlignment="1"/>
  </cellXfs>
  <cellStyles count="2">
    <cellStyle name="Обычный" xfId="0" builtinId="0"/>
    <cellStyle name="Обычный_проформа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0"/>
  </sheetPr>
  <dimension ref="A1:AC110"/>
  <sheetViews>
    <sheetView tabSelected="1" topLeftCell="A4" zoomScale="75" zoomScaleNormal="85" workbookViewId="0">
      <selection activeCell="V29" sqref="V29"/>
    </sheetView>
  </sheetViews>
  <sheetFormatPr defaultRowHeight="12.75"/>
  <cols>
    <col min="1" max="1" width="11" style="3" customWidth="1"/>
    <col min="2" max="2" width="8.5703125" style="3" customWidth="1"/>
    <col min="3" max="3" width="14.42578125" style="3" customWidth="1"/>
    <col min="4" max="4" width="13.85546875" style="3" customWidth="1"/>
    <col min="5" max="5" width="19" style="3" customWidth="1"/>
    <col min="6" max="6" width="14.5703125" style="3" customWidth="1"/>
    <col min="7" max="7" width="8.7109375" style="3" customWidth="1"/>
    <col min="8" max="8" width="10.5703125" style="3" customWidth="1"/>
    <col min="9" max="9" width="16" style="3" customWidth="1"/>
    <col min="10" max="11" width="14.140625" style="3" customWidth="1"/>
    <col min="12" max="12" width="15.140625" style="3" customWidth="1"/>
    <col min="13" max="13" width="10.85546875" style="3" customWidth="1"/>
    <col min="14" max="14" width="9.140625" style="3"/>
    <col min="15" max="15" width="8.85546875" style="3" hidden="1" customWidth="1"/>
    <col min="16" max="16" width="9.85546875" style="3" hidden="1" customWidth="1"/>
    <col min="17" max="17" width="15.42578125" style="3" customWidth="1"/>
    <col min="18" max="18" width="13.5703125" style="3" bestFit="1" customWidth="1"/>
    <col min="19" max="19" width="14.28515625" style="3" customWidth="1"/>
    <col min="20" max="16384" width="9.140625" style="3"/>
  </cols>
  <sheetData>
    <row r="1" spans="1:29" ht="15.75" thickBot="1">
      <c r="A1" s="1"/>
      <c r="B1" s="1"/>
      <c r="C1" s="1"/>
      <c r="D1" s="187"/>
      <c r="E1" s="188"/>
      <c r="F1" s="188"/>
      <c r="G1" s="188"/>
      <c r="H1" s="188"/>
      <c r="I1" s="188"/>
      <c r="J1" s="189"/>
      <c r="K1" s="2"/>
      <c r="L1" s="1"/>
      <c r="M1" s="1"/>
      <c r="N1" s="1"/>
      <c r="Q1" s="1"/>
      <c r="R1" s="1"/>
      <c r="S1" s="1"/>
    </row>
    <row r="2" spans="1:29" ht="15">
      <c r="A2" s="1"/>
      <c r="B2" s="1"/>
      <c r="C2" s="4"/>
      <c r="D2" s="5" t="s">
        <v>0</v>
      </c>
      <c r="E2" s="5" t="s">
        <v>1</v>
      </c>
      <c r="F2" s="190" t="s">
        <v>2</v>
      </c>
      <c r="G2" s="191"/>
      <c r="H2" s="191"/>
      <c r="I2" s="191"/>
      <c r="J2" s="192"/>
      <c r="K2" s="193"/>
      <c r="L2" s="4"/>
      <c r="M2" s="4"/>
      <c r="N2" s="1"/>
      <c r="Q2" s="1"/>
      <c r="R2" s="1"/>
      <c r="S2" s="1"/>
    </row>
    <row r="3" spans="1:29" ht="15.75" thickBot="1">
      <c r="A3" s="1"/>
      <c r="B3" s="1"/>
      <c r="C3" s="1"/>
      <c r="D3" s="6">
        <v>1</v>
      </c>
      <c r="E3" s="7">
        <f ca="1">TODAY()</f>
        <v>42873</v>
      </c>
      <c r="F3" s="195" t="s">
        <v>3</v>
      </c>
      <c r="G3" s="196"/>
      <c r="H3" s="196"/>
      <c r="I3" s="196"/>
      <c r="J3" s="197"/>
      <c r="K3" s="194"/>
      <c r="L3" s="1"/>
      <c r="M3" s="1"/>
      <c r="N3" s="1"/>
      <c r="Q3" s="1"/>
      <c r="R3" s="1"/>
      <c r="S3" s="1"/>
    </row>
    <row r="4" spans="1:29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"/>
      <c r="Q4" s="1"/>
      <c r="R4" s="1"/>
      <c r="S4" s="1"/>
    </row>
    <row r="5" spans="1:29" ht="16.5" thickTop="1">
      <c r="A5" s="198" t="s">
        <v>46</v>
      </c>
      <c r="B5" s="199"/>
      <c r="C5" s="199"/>
      <c r="D5" s="9"/>
      <c r="E5" s="9"/>
      <c r="F5" s="9"/>
      <c r="G5" s="9"/>
      <c r="H5" s="9"/>
      <c r="I5" s="9"/>
      <c r="J5" s="9"/>
      <c r="K5" s="9"/>
      <c r="L5" s="9"/>
      <c r="M5" s="10"/>
      <c r="N5" s="1"/>
      <c r="O5" s="8"/>
      <c r="P5" s="11"/>
      <c r="Q5" s="12"/>
      <c r="R5" s="13"/>
      <c r="S5" s="13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6.5" customHeight="1">
      <c r="A6" s="183" t="s">
        <v>45</v>
      </c>
      <c r="B6" s="184"/>
      <c r="C6" s="184"/>
      <c r="D6" s="14"/>
      <c r="E6" s="185"/>
      <c r="F6" s="186"/>
      <c r="G6" s="15"/>
      <c r="H6" s="15"/>
      <c r="I6" s="15"/>
      <c r="J6" s="15"/>
      <c r="K6" s="15"/>
      <c r="L6" s="15"/>
      <c r="M6" s="16"/>
      <c r="N6" s="1"/>
      <c r="O6" s="11"/>
      <c r="P6" s="17"/>
      <c r="Q6" s="15"/>
      <c r="R6" s="15"/>
      <c r="S6" s="15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customHeight="1">
      <c r="A7" s="18" t="s">
        <v>4</v>
      </c>
      <c r="B7" s="19"/>
      <c r="C7" s="20"/>
      <c r="D7" s="172" t="s">
        <v>5</v>
      </c>
      <c r="E7" s="172"/>
      <c r="F7" s="21"/>
      <c r="G7" s="22"/>
      <c r="H7" s="15"/>
      <c r="I7" s="15"/>
      <c r="J7" s="173" t="s">
        <v>6</v>
      </c>
      <c r="K7" s="173"/>
      <c r="L7" s="23"/>
      <c r="M7" s="24"/>
      <c r="N7" s="1"/>
      <c r="O7" s="17"/>
      <c r="P7" s="11"/>
      <c r="Q7" s="15"/>
      <c r="R7" s="15"/>
      <c r="S7" s="15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12.75" customHeight="1">
      <c r="A8" s="25"/>
      <c r="B8" s="22"/>
      <c r="C8" s="15"/>
      <c r="D8" s="26"/>
      <c r="E8" s="26"/>
      <c r="F8" s="27"/>
      <c r="G8" s="4"/>
      <c r="H8" s="15"/>
      <c r="I8" s="28"/>
      <c r="J8" s="15"/>
      <c r="K8" s="28" t="s">
        <v>7</v>
      </c>
      <c r="L8" s="29" t="e">
        <f ca="1">SUM(H14:H50)</f>
        <v>#NAME?</v>
      </c>
      <c r="M8" s="24"/>
      <c r="N8" s="1"/>
      <c r="O8" s="30"/>
      <c r="P8" s="31"/>
      <c r="Q8" s="22"/>
      <c r="R8" s="15"/>
      <c r="S8" s="26"/>
      <c r="T8" s="31"/>
      <c r="U8" s="32"/>
      <c r="V8" s="33"/>
      <c r="W8" s="11"/>
      <c r="X8" s="11"/>
      <c r="Y8" s="17"/>
      <c r="Z8" s="17"/>
      <c r="AA8" s="17"/>
      <c r="AB8" s="8"/>
      <c r="AC8" s="11"/>
    </row>
    <row r="9" spans="1:29" ht="17.25" customHeight="1">
      <c r="A9" s="174" t="s">
        <v>8</v>
      </c>
      <c r="B9" s="175"/>
      <c r="C9" s="175"/>
      <c r="D9" s="176"/>
      <c r="E9" s="177"/>
      <c r="F9" s="178" t="s">
        <v>9</v>
      </c>
      <c r="G9" s="178"/>
      <c r="H9" s="178"/>
      <c r="I9" s="179"/>
      <c r="J9" s="1"/>
      <c r="K9" s="28" t="s">
        <v>10</v>
      </c>
      <c r="L9" s="29"/>
      <c r="M9" s="24"/>
      <c r="N9" s="1"/>
      <c r="O9" s="34"/>
      <c r="P9" s="30"/>
      <c r="Q9" s="4"/>
      <c r="R9" s="15"/>
      <c r="S9" s="15"/>
      <c r="T9" s="11"/>
      <c r="U9" s="11"/>
      <c r="V9" s="11"/>
      <c r="W9" s="11"/>
      <c r="X9" s="11"/>
      <c r="Y9" s="11"/>
      <c r="Z9" s="17"/>
      <c r="AA9" s="17"/>
      <c r="AB9" s="8"/>
      <c r="AC9" s="11"/>
    </row>
    <row r="10" spans="1:29" ht="19.5" customHeight="1">
      <c r="A10" s="25"/>
      <c r="B10" s="35"/>
      <c r="C10" s="35"/>
      <c r="D10" s="36"/>
      <c r="E10" s="37"/>
      <c r="F10" s="180" t="s">
        <v>11</v>
      </c>
      <c r="G10" s="179"/>
      <c r="H10" s="179"/>
      <c r="I10" s="179"/>
      <c r="J10" s="38"/>
      <c r="K10" s="38" t="s">
        <v>12</v>
      </c>
      <c r="L10" s="39" t="e">
        <f ca="1">SUM(L7:L9)</f>
        <v>#NAME?</v>
      </c>
      <c r="M10" s="24"/>
      <c r="N10" s="1"/>
      <c r="O10" s="30"/>
      <c r="P10" s="11"/>
      <c r="Q10" s="15"/>
      <c r="R10" s="15"/>
      <c r="S10" s="15"/>
      <c r="T10" s="11"/>
      <c r="U10" s="34"/>
      <c r="V10" s="34"/>
      <c r="W10" s="34"/>
      <c r="X10" s="11"/>
      <c r="Y10" s="11"/>
      <c r="Z10" s="17"/>
      <c r="AA10" s="17"/>
      <c r="AB10" s="8"/>
      <c r="AC10" s="11"/>
    </row>
    <row r="11" spans="1:29" ht="6.75" customHeight="1" thickBot="1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2"/>
      <c r="N11" s="1"/>
      <c r="O11" s="30"/>
      <c r="P11" s="11"/>
      <c r="Q11" s="15"/>
      <c r="R11" s="15"/>
      <c r="S11" s="15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4.25" thickTop="1" thickBot="1">
      <c r="A12" s="43" t="s">
        <v>13</v>
      </c>
      <c r="B12" s="44" t="s">
        <v>14</v>
      </c>
      <c r="C12" s="181" t="s">
        <v>15</v>
      </c>
      <c r="D12" s="181" t="s">
        <v>16</v>
      </c>
      <c r="E12" s="45" t="s">
        <v>17</v>
      </c>
      <c r="F12" s="45" t="s">
        <v>18</v>
      </c>
      <c r="G12" s="181" t="s">
        <v>19</v>
      </c>
      <c r="H12" s="181" t="s">
        <v>20</v>
      </c>
      <c r="I12" s="45" t="s">
        <v>21</v>
      </c>
      <c r="J12" s="45" t="s">
        <v>22</v>
      </c>
      <c r="K12" s="181" t="s">
        <v>23</v>
      </c>
      <c r="L12" s="168" t="s">
        <v>24</v>
      </c>
      <c r="M12" s="169"/>
      <c r="N12" s="1"/>
      <c r="Q12" s="1"/>
      <c r="R12" s="1"/>
      <c r="S12" s="1"/>
    </row>
    <row r="13" spans="1:29" ht="13.5" thickBot="1">
      <c r="A13" s="46" t="s">
        <v>25</v>
      </c>
      <c r="B13" s="47" t="s">
        <v>26</v>
      </c>
      <c r="C13" s="182"/>
      <c r="D13" s="182"/>
      <c r="E13" s="48" t="s">
        <v>27</v>
      </c>
      <c r="F13" s="48" t="s">
        <v>28</v>
      </c>
      <c r="G13" s="182"/>
      <c r="H13" s="182"/>
      <c r="I13" s="48" t="s">
        <v>29</v>
      </c>
      <c r="J13" s="48" t="s">
        <v>30</v>
      </c>
      <c r="K13" s="182"/>
      <c r="L13" s="170"/>
      <c r="M13" s="171"/>
      <c r="N13" s="49" t="s">
        <v>31</v>
      </c>
      <c r="O13" s="50" t="s">
        <v>32</v>
      </c>
      <c r="P13" s="50" t="s">
        <v>33</v>
      </c>
      <c r="Q13" s="1"/>
      <c r="R13" s="1"/>
      <c r="S13" s="1"/>
    </row>
    <row r="14" spans="1:29">
      <c r="A14" s="51"/>
      <c r="B14" s="52">
        <v>1</v>
      </c>
      <c r="C14" s="53">
        <v>4639.3999999999996</v>
      </c>
      <c r="D14" s="54">
        <v>5224</v>
      </c>
      <c r="E14" s="55" t="s">
        <v>40</v>
      </c>
      <c r="F14" s="56">
        <v>2881</v>
      </c>
      <c r="G14" s="57" t="e">
        <f t="shared" ref="G14:G45" ca="1" si="0">IF(K15="","",IF(N14="R",KoersRbl(O14,P14,O15,P15),KoersGC(O14,P14,O15,P15)))</f>
        <v>#NAME?</v>
      </c>
      <c r="H14" s="58" t="e">
        <f ca="1">IF(G14&lt;&gt;"",IF(N14="R",VerheidRbl(O14,P14,O15,P15,G14),VerheidGC(O14,P14,_JO5,P15)),"")</f>
        <v>#NAME?</v>
      </c>
      <c r="I14" s="59" t="e">
        <f ca="1">IF(H14="","",(H14/G46)/24)</f>
        <v>#NAME?</v>
      </c>
      <c r="J14" s="60" t="e">
        <f ca="1">L8</f>
        <v>#NAME?</v>
      </c>
      <c r="K14" s="61">
        <v>31003</v>
      </c>
      <c r="L14" s="162" t="s">
        <v>44</v>
      </c>
      <c r="M14" s="160"/>
      <c r="N14" s="62" t="s">
        <v>34</v>
      </c>
      <c r="O14" s="63" t="e">
        <f ca="1">[0]!dms(C14)</f>
        <v>#NAME?</v>
      </c>
      <c r="P14" s="63" t="e">
        <f ca="1">[0]!dms(D14)</f>
        <v>#NAME?</v>
      </c>
      <c r="Q14" s="64" t="e">
        <f ca="1">IF(J14="","",(J14/G46)/24)</f>
        <v>#NAME?</v>
      </c>
      <c r="R14" s="161">
        <f>IF(C46&lt;&gt;"",C46+H13/G46/24+G48/24,"")</f>
        <v>42518</v>
      </c>
      <c r="S14" s="161"/>
    </row>
    <row r="15" spans="1:29">
      <c r="A15" s="65"/>
      <c r="B15" s="66">
        <v>2</v>
      </c>
      <c r="C15" s="67">
        <v>4635.8</v>
      </c>
      <c r="D15" s="68">
        <v>5221.5</v>
      </c>
      <c r="E15" s="69" t="s">
        <v>41</v>
      </c>
      <c r="F15" s="70">
        <v>10600.05</v>
      </c>
      <c r="G15" s="71" t="e">
        <f t="shared" ca="1" si="0"/>
        <v>#NAME?</v>
      </c>
      <c r="H15" s="72" t="e">
        <f ca="1">IF(G15&lt;&gt;"",IF(N15="R",VerheidRbl(O15,P15,O16,P16,G15),VerheidGC(O15,P15,_JO5,P16)),"")</f>
        <v>#NAME?</v>
      </c>
      <c r="I15" s="59" t="e">
        <f ca="1">IF(H15="","",(H15/G46)/24)</f>
        <v>#NAME?</v>
      </c>
      <c r="J15" s="73" t="e">
        <f t="shared" ref="J15:J41" ca="1" si="1">IF(H15&lt;&gt;"",J14-H14,"")</f>
        <v>#NAME?</v>
      </c>
      <c r="K15" s="61">
        <v>31003</v>
      </c>
      <c r="L15" s="162" t="s">
        <v>44</v>
      </c>
      <c r="M15" s="160"/>
      <c r="N15" s="74" t="s">
        <v>34</v>
      </c>
      <c r="O15" s="63" t="e">
        <f ca="1">[0]!dms(C15)</f>
        <v>#NAME?</v>
      </c>
      <c r="P15" s="63" t="e">
        <f ca="1">[0]!dms(D15)</f>
        <v>#NAME?</v>
      </c>
      <c r="Q15" s="64" t="e">
        <f ca="1">IF(J15="","",(J15/G46)/24)</f>
        <v>#NAME?</v>
      </c>
      <c r="R15" s="161" t="e">
        <f ca="1">IF(C46&lt;&gt;"",C46+H14/G46/24+G48/24,"")</f>
        <v>#NAME?</v>
      </c>
      <c r="S15" s="161"/>
    </row>
    <row r="16" spans="1:29">
      <c r="A16" s="75"/>
      <c r="B16" s="52">
        <v>3</v>
      </c>
      <c r="C16" s="53">
        <v>4631</v>
      </c>
      <c r="D16" s="54">
        <v>5213.2</v>
      </c>
      <c r="E16" s="76" t="s">
        <v>42</v>
      </c>
      <c r="F16" s="77">
        <v>1342.95</v>
      </c>
      <c r="G16" s="71" t="e">
        <f t="shared" ca="1" si="0"/>
        <v>#NAME?</v>
      </c>
      <c r="H16" s="72" t="e">
        <f t="shared" ref="H16:H45" ca="1" si="2">IF(G16&lt;&gt;"",IF(N16="R",VerheidRbl(O16,P16,O17,P17,G16),VerheidGC(O16,P16,O17,P17)),"")</f>
        <v>#NAME?</v>
      </c>
      <c r="I16" s="59" t="e">
        <f ca="1">IF(H16="","",(H16/G46)/24)</f>
        <v>#NAME?</v>
      </c>
      <c r="J16" s="73" t="e">
        <f t="shared" ca="1" si="1"/>
        <v>#NAME?</v>
      </c>
      <c r="K16" s="61">
        <v>31003</v>
      </c>
      <c r="L16" s="162" t="s">
        <v>44</v>
      </c>
      <c r="M16" s="160"/>
      <c r="N16" s="78" t="s">
        <v>34</v>
      </c>
      <c r="O16" s="63" t="e">
        <f ca="1">[0]!dms(C16)</f>
        <v>#NAME?</v>
      </c>
      <c r="P16" s="63" t="e">
        <f ca="1">[0]!dms(D16)</f>
        <v>#NAME?</v>
      </c>
      <c r="Q16" s="64" t="e">
        <f ca="1">IF(J16="","",(J16/G46)/24)</f>
        <v>#NAME?</v>
      </c>
      <c r="R16" s="161" t="e">
        <f ca="1">IF(C46&lt;&gt;"",C46+SUM(H14:H15)/G46/24+G48/24,"")</f>
        <v>#NAME?</v>
      </c>
      <c r="S16" s="161"/>
    </row>
    <row r="17" spans="1:21">
      <c r="A17" s="75"/>
      <c r="B17" s="52">
        <v>4</v>
      </c>
      <c r="C17" s="53">
        <v>4631</v>
      </c>
      <c r="D17" s="54">
        <v>5209.7</v>
      </c>
      <c r="E17" s="76" t="s">
        <v>43</v>
      </c>
      <c r="F17" s="79">
        <v>981.95</v>
      </c>
      <c r="G17" s="71" t="str">
        <f t="shared" si="0"/>
        <v/>
      </c>
      <c r="H17" s="72" t="str">
        <f t="shared" si="2"/>
        <v/>
      </c>
      <c r="I17" s="59" t="str">
        <f>IF(H17="","",(H17/G46)/24)</f>
        <v/>
      </c>
      <c r="J17" s="73" t="str">
        <f t="shared" si="1"/>
        <v/>
      </c>
      <c r="K17" s="61">
        <v>31003</v>
      </c>
      <c r="L17" s="162" t="s">
        <v>44</v>
      </c>
      <c r="M17" s="160"/>
      <c r="N17" s="78" t="s">
        <v>34</v>
      </c>
      <c r="O17" s="63" t="e">
        <f ca="1">[0]!dms(C17)</f>
        <v>#NAME?</v>
      </c>
      <c r="P17" s="63" t="e">
        <f ca="1">[0]!dms(D17)</f>
        <v>#NAME?</v>
      </c>
      <c r="Q17" s="64" t="str">
        <f>IF(J17="","",(J17/G46)/24)</f>
        <v/>
      </c>
      <c r="R17" s="161" t="e">
        <f ca="1">IF(C46&lt;&gt;"",C46+SUM(H14:H16)/G46/24+G48/24,"")</f>
        <v>#NAME?</v>
      </c>
      <c r="S17" s="161"/>
    </row>
    <row r="18" spans="1:21">
      <c r="A18" s="75"/>
      <c r="B18" s="52"/>
      <c r="C18" s="53"/>
      <c r="D18" s="54"/>
      <c r="E18" s="76"/>
      <c r="F18" s="77"/>
      <c r="G18" s="71" t="str">
        <f t="shared" si="0"/>
        <v/>
      </c>
      <c r="H18" s="72" t="str">
        <f t="shared" si="2"/>
        <v/>
      </c>
      <c r="I18" s="59" t="str">
        <f>IF(H18="","",(H18/G46)/24)</f>
        <v/>
      </c>
      <c r="J18" s="73" t="str">
        <f t="shared" si="1"/>
        <v/>
      </c>
      <c r="K18" s="61"/>
      <c r="L18" s="163"/>
      <c r="M18" s="143"/>
      <c r="N18" s="78" t="s">
        <v>34</v>
      </c>
      <c r="O18" s="63" t="e">
        <f ca="1">[0]!dms(C18)</f>
        <v>#NAME?</v>
      </c>
      <c r="P18" s="63" t="e">
        <f ca="1">[0]!dms(D18)</f>
        <v>#NAME?</v>
      </c>
      <c r="Q18" s="64" t="str">
        <f>IF(J18="","",(J18/G46)/24)</f>
        <v/>
      </c>
      <c r="R18" s="161" t="e">
        <f ca="1">IF(C46&lt;&gt;"",C46+SUM(H14:H17)/G46/24+G48/24,"")</f>
        <v>#NAME?</v>
      </c>
      <c r="S18" s="161"/>
    </row>
    <row r="19" spans="1:21">
      <c r="A19" s="75"/>
      <c r="B19" s="52"/>
      <c r="C19" s="53"/>
      <c r="D19" s="54"/>
      <c r="E19" s="76"/>
      <c r="F19" s="77"/>
      <c r="G19" s="71" t="str">
        <f t="shared" si="0"/>
        <v/>
      </c>
      <c r="H19" s="72" t="str">
        <f t="shared" si="2"/>
        <v/>
      </c>
      <c r="I19" s="59" t="str">
        <f>IF(H19="","",(H19/G46)/24)</f>
        <v/>
      </c>
      <c r="J19" s="73" t="str">
        <f t="shared" si="1"/>
        <v/>
      </c>
      <c r="K19" s="61"/>
      <c r="L19" s="163"/>
      <c r="M19" s="143"/>
      <c r="N19" s="78" t="s">
        <v>34</v>
      </c>
      <c r="O19" s="63" t="e">
        <f ca="1">[0]!dms(C19)</f>
        <v>#NAME?</v>
      </c>
      <c r="P19" s="63" t="e">
        <f ca="1">[0]!dms(D19)</f>
        <v>#NAME?</v>
      </c>
      <c r="Q19" s="64" t="str">
        <f>IF(J19="","",(J19/G46)/24)</f>
        <v/>
      </c>
      <c r="R19" s="80"/>
      <c r="S19" s="80"/>
    </row>
    <row r="20" spans="1:21">
      <c r="A20" s="75"/>
      <c r="B20" s="52"/>
      <c r="C20" s="53"/>
      <c r="D20" s="54"/>
      <c r="E20" s="76"/>
      <c r="F20" s="77"/>
      <c r="G20" s="71" t="str">
        <f t="shared" si="0"/>
        <v/>
      </c>
      <c r="H20" s="72" t="str">
        <f t="shared" si="2"/>
        <v/>
      </c>
      <c r="I20" s="59" t="str">
        <f>IF(H20="","",(H20/G46)/24)</f>
        <v/>
      </c>
      <c r="J20" s="73" t="str">
        <f t="shared" si="1"/>
        <v/>
      </c>
      <c r="K20" s="61"/>
      <c r="L20" s="142"/>
      <c r="M20" s="143"/>
      <c r="N20" s="78" t="s">
        <v>34</v>
      </c>
      <c r="O20" s="63" t="e">
        <f ca="1">[0]!dms(C20)</f>
        <v>#NAME?</v>
      </c>
      <c r="P20" s="63" t="e">
        <f ca="1">[0]!dms(D20)</f>
        <v>#NAME?</v>
      </c>
      <c r="Q20" s="64" t="str">
        <f>IF(J20="","",(J20/G46)/24)</f>
        <v/>
      </c>
      <c r="R20" s="80"/>
      <c r="S20" s="80"/>
    </row>
    <row r="21" spans="1:21">
      <c r="A21" s="75"/>
      <c r="B21" s="52"/>
      <c r="C21" s="53"/>
      <c r="D21" s="54"/>
      <c r="E21" s="76"/>
      <c r="F21" s="77"/>
      <c r="G21" s="71" t="str">
        <f t="shared" si="0"/>
        <v/>
      </c>
      <c r="H21" s="72" t="str">
        <f t="shared" si="2"/>
        <v/>
      </c>
      <c r="I21" s="59" t="str">
        <f>IF(H21="","",(H21/G46)/24)</f>
        <v/>
      </c>
      <c r="J21" s="73" t="str">
        <f t="shared" si="1"/>
        <v/>
      </c>
      <c r="K21" s="61"/>
      <c r="L21" s="163"/>
      <c r="M21" s="143"/>
      <c r="N21" s="78" t="s">
        <v>34</v>
      </c>
      <c r="O21" s="63" t="e">
        <f ca="1">[0]!dms(C21)</f>
        <v>#NAME?</v>
      </c>
      <c r="P21" s="63" t="e">
        <f ca="1">[0]!dms(D21)</f>
        <v>#NAME?</v>
      </c>
      <c r="Q21" s="64" t="str">
        <f>IF(J21="","",(J21/G46)/24)</f>
        <v/>
      </c>
      <c r="R21" s="80"/>
      <c r="S21" s="80"/>
    </row>
    <row r="22" spans="1:21">
      <c r="A22" s="75"/>
      <c r="B22" s="52"/>
      <c r="C22" s="53"/>
      <c r="D22" s="54"/>
      <c r="E22" s="76"/>
      <c r="F22" s="77"/>
      <c r="G22" s="71" t="str">
        <f t="shared" si="0"/>
        <v/>
      </c>
      <c r="H22" s="72" t="str">
        <f t="shared" si="2"/>
        <v/>
      </c>
      <c r="I22" s="59" t="str">
        <f>IF(H22="","",(H22/G46)/24)</f>
        <v/>
      </c>
      <c r="J22" s="73" t="str">
        <f t="shared" si="1"/>
        <v/>
      </c>
      <c r="K22" s="61"/>
      <c r="L22" s="163"/>
      <c r="M22" s="143"/>
      <c r="N22" s="78" t="s">
        <v>34</v>
      </c>
      <c r="O22" s="63" t="e">
        <f ca="1">[0]!dms(C22)</f>
        <v>#NAME?</v>
      </c>
      <c r="P22" s="63" t="e">
        <f ca="1">[0]!dms(D22)</f>
        <v>#NAME?</v>
      </c>
      <c r="Q22" s="64" t="str">
        <f>IF(J22="","",(J22/G46)/24)</f>
        <v/>
      </c>
      <c r="R22" s="161" t="e">
        <f ca="1">IF(C46&lt;&gt;"",C46+SUM(H14:H22)/G46/24+G48/24,"")</f>
        <v>#NAME?</v>
      </c>
      <c r="S22" s="161"/>
      <c r="U22" s="81"/>
    </row>
    <row r="23" spans="1:21">
      <c r="A23" s="75"/>
      <c r="B23" s="52"/>
      <c r="C23" s="53"/>
      <c r="D23" s="54"/>
      <c r="E23" s="76"/>
      <c r="F23" s="77"/>
      <c r="G23" s="71" t="str">
        <f t="shared" si="0"/>
        <v/>
      </c>
      <c r="H23" s="72" t="str">
        <f t="shared" si="2"/>
        <v/>
      </c>
      <c r="I23" s="59" t="str">
        <f>IF(H23="","",(H23/G46)/24)</f>
        <v/>
      </c>
      <c r="J23" s="73" t="str">
        <f t="shared" si="1"/>
        <v/>
      </c>
      <c r="K23" s="61"/>
      <c r="L23" s="163"/>
      <c r="M23" s="143"/>
      <c r="N23" s="78" t="s">
        <v>34</v>
      </c>
      <c r="O23" s="63" t="e">
        <f ca="1">[0]!dms(C23)</f>
        <v>#NAME?</v>
      </c>
      <c r="P23" s="63" t="e">
        <f ca="1">[0]!dms(D23)</f>
        <v>#NAME?</v>
      </c>
      <c r="Q23" s="64" t="str">
        <f>IF(J23="","",(J23/G46)/24)</f>
        <v/>
      </c>
      <c r="R23" s="80"/>
      <c r="S23" s="80"/>
    </row>
    <row r="24" spans="1:21">
      <c r="A24" s="75"/>
      <c r="B24" s="82"/>
      <c r="C24" s="53"/>
      <c r="D24" s="54"/>
      <c r="E24" s="76"/>
      <c r="F24" s="77"/>
      <c r="G24" s="71" t="str">
        <f t="shared" si="0"/>
        <v/>
      </c>
      <c r="H24" s="72" t="str">
        <f t="shared" si="2"/>
        <v/>
      </c>
      <c r="I24" s="59" t="str">
        <f>IF(H24="","",(H24/G46)/24)</f>
        <v/>
      </c>
      <c r="J24" s="73" t="str">
        <f t="shared" si="1"/>
        <v/>
      </c>
      <c r="K24" s="61"/>
      <c r="L24" s="142"/>
      <c r="M24" s="143"/>
      <c r="N24" s="78" t="s">
        <v>34</v>
      </c>
      <c r="O24" s="63" t="e">
        <f ca="1">[0]!dms(C24)</f>
        <v>#NAME?</v>
      </c>
      <c r="P24" s="63" t="e">
        <f ca="1">[0]!dms(D24)</f>
        <v>#NAME?</v>
      </c>
      <c r="Q24" s="64" t="str">
        <f>IF(J24="","",(J24/G46)/24)</f>
        <v/>
      </c>
      <c r="R24" s="80"/>
      <c r="S24" s="80"/>
    </row>
    <row r="25" spans="1:21">
      <c r="A25" s="75"/>
      <c r="B25" s="52"/>
      <c r="C25" s="53"/>
      <c r="D25" s="54"/>
      <c r="E25" s="76"/>
      <c r="F25" s="77"/>
      <c r="G25" s="71" t="str">
        <f t="shared" si="0"/>
        <v/>
      </c>
      <c r="H25" s="72" t="str">
        <f t="shared" si="2"/>
        <v/>
      </c>
      <c r="I25" s="59" t="str">
        <f>IF(H25="","",(H25/G46)/24)</f>
        <v/>
      </c>
      <c r="J25" s="73" t="str">
        <f t="shared" si="1"/>
        <v/>
      </c>
      <c r="K25" s="61"/>
      <c r="L25" s="145"/>
      <c r="M25" s="146"/>
      <c r="N25" s="78" t="s">
        <v>34</v>
      </c>
      <c r="O25" s="63" t="e">
        <f ca="1">[0]!dms(C25)</f>
        <v>#NAME?</v>
      </c>
      <c r="P25" s="63" t="e">
        <f ca="1">[0]!dms(D25)</f>
        <v>#NAME?</v>
      </c>
      <c r="Q25" s="64" t="str">
        <f>IF(J25="","",(J25/G46)/24)</f>
        <v/>
      </c>
      <c r="R25" s="80"/>
      <c r="S25" s="80"/>
    </row>
    <row r="26" spans="1:21">
      <c r="A26" s="75"/>
      <c r="B26" s="52"/>
      <c r="C26" s="53"/>
      <c r="D26" s="54"/>
      <c r="E26" s="76"/>
      <c r="F26" s="77"/>
      <c r="G26" s="71" t="str">
        <f t="shared" si="0"/>
        <v/>
      </c>
      <c r="H26" s="72" t="str">
        <f t="shared" si="2"/>
        <v/>
      </c>
      <c r="I26" s="59" t="str">
        <f>IF(H26="","",(H26/G46)/24)</f>
        <v/>
      </c>
      <c r="J26" s="73" t="str">
        <f t="shared" si="1"/>
        <v/>
      </c>
      <c r="K26" s="61"/>
      <c r="L26" s="164"/>
      <c r="M26" s="165"/>
      <c r="N26" s="78" t="s">
        <v>34</v>
      </c>
      <c r="O26" s="63" t="e">
        <f ca="1">[0]!dms(C26)</f>
        <v>#NAME?</v>
      </c>
      <c r="P26" s="63" t="e">
        <f ca="1">[0]!dms(D26)</f>
        <v>#NAME?</v>
      </c>
      <c r="Q26" s="64" t="str">
        <f>IF(J26="","",(J26/G46)/24)</f>
        <v/>
      </c>
      <c r="R26" s="80"/>
      <c r="S26" s="80"/>
    </row>
    <row r="27" spans="1:21">
      <c r="A27" s="75"/>
      <c r="B27" s="52"/>
      <c r="C27" s="53"/>
      <c r="D27" s="54"/>
      <c r="E27" s="76"/>
      <c r="F27" s="77"/>
      <c r="G27" s="71" t="str">
        <f t="shared" si="0"/>
        <v/>
      </c>
      <c r="H27" s="72" t="str">
        <f t="shared" si="2"/>
        <v/>
      </c>
      <c r="I27" s="59" t="str">
        <f>IF(H27="","",(H27/G46)/24)</f>
        <v/>
      </c>
      <c r="J27" s="73" t="str">
        <f t="shared" si="1"/>
        <v/>
      </c>
      <c r="K27" s="61"/>
      <c r="L27" s="166"/>
      <c r="M27" s="167"/>
      <c r="N27" s="78" t="s">
        <v>34</v>
      </c>
      <c r="O27" s="63" t="e">
        <f ca="1">[0]!dms(C27)</f>
        <v>#NAME?</v>
      </c>
      <c r="P27" s="63" t="e">
        <f ca="1">[0]!dms(D27)</f>
        <v>#NAME?</v>
      </c>
      <c r="Q27" s="64" t="str">
        <f>IF(J27="","",(J27/G46)/24)</f>
        <v/>
      </c>
      <c r="R27" s="83"/>
      <c r="S27" s="80"/>
    </row>
    <row r="28" spans="1:21">
      <c r="A28" s="65"/>
      <c r="B28" s="52"/>
      <c r="C28" s="53"/>
      <c r="D28" s="54"/>
      <c r="E28" s="76"/>
      <c r="F28" s="77"/>
      <c r="G28" s="71" t="str">
        <f t="shared" si="0"/>
        <v/>
      </c>
      <c r="H28" s="72" t="str">
        <f t="shared" si="2"/>
        <v/>
      </c>
      <c r="I28" s="59" t="str">
        <f>IF(H28="","",(H28/G46)/24)</f>
        <v/>
      </c>
      <c r="J28" s="73" t="str">
        <f t="shared" si="1"/>
        <v/>
      </c>
      <c r="K28" s="61"/>
      <c r="L28" s="164"/>
      <c r="M28" s="165"/>
      <c r="N28" s="78" t="s">
        <v>34</v>
      </c>
      <c r="O28" s="63" t="e">
        <f ca="1">[0]!dms(C28)</f>
        <v>#NAME?</v>
      </c>
      <c r="P28" s="63" t="e">
        <f ca="1">[0]!dms(D28)</f>
        <v>#NAME?</v>
      </c>
      <c r="Q28" s="64" t="str">
        <f>IF(J28="","",(J28/G46)/24)</f>
        <v/>
      </c>
      <c r="R28" s="80"/>
      <c r="S28" s="80"/>
    </row>
    <row r="29" spans="1:21">
      <c r="A29" s="65"/>
      <c r="B29" s="52"/>
      <c r="C29" s="53"/>
      <c r="D29" s="54"/>
      <c r="E29" s="84"/>
      <c r="F29" s="79"/>
      <c r="G29" s="71" t="str">
        <f t="shared" si="0"/>
        <v/>
      </c>
      <c r="H29" s="72" t="str">
        <f t="shared" si="2"/>
        <v/>
      </c>
      <c r="I29" s="59" t="str">
        <f>IF(H29="","",(H29/G46)/24)</f>
        <v/>
      </c>
      <c r="J29" s="73" t="str">
        <f t="shared" si="1"/>
        <v/>
      </c>
      <c r="K29" s="61"/>
      <c r="L29" s="159"/>
      <c r="M29" s="160"/>
      <c r="N29" s="78" t="s">
        <v>34</v>
      </c>
      <c r="O29" s="63" t="e">
        <f ca="1">[0]!dms(C29)</f>
        <v>#NAME?</v>
      </c>
      <c r="P29" s="63" t="e">
        <f ca="1">[0]!dms(D29)</f>
        <v>#NAME?</v>
      </c>
      <c r="Q29" s="64" t="str">
        <f>IF(J29="","",(J29/G46)/24)</f>
        <v/>
      </c>
      <c r="R29" s="80"/>
      <c r="S29" s="80"/>
    </row>
    <row r="30" spans="1:21">
      <c r="A30" s="75"/>
      <c r="B30" s="52"/>
      <c r="C30" s="53"/>
      <c r="D30" s="54"/>
      <c r="E30" s="76"/>
      <c r="F30" s="77"/>
      <c r="G30" s="71" t="str">
        <f t="shared" si="0"/>
        <v/>
      </c>
      <c r="H30" s="72" t="str">
        <f t="shared" si="2"/>
        <v/>
      </c>
      <c r="I30" s="59" t="str">
        <f>IF(H30="","",(H30/G46)/24)</f>
        <v/>
      </c>
      <c r="J30" s="73" t="str">
        <f t="shared" si="1"/>
        <v/>
      </c>
      <c r="K30" s="61"/>
      <c r="L30" s="163"/>
      <c r="M30" s="143"/>
      <c r="N30" s="74" t="s">
        <v>34</v>
      </c>
      <c r="O30" s="63" t="e">
        <f ca="1">[0]!dms(C30)</f>
        <v>#NAME?</v>
      </c>
      <c r="P30" s="63" t="e">
        <f ca="1">[0]!dms(D30)</f>
        <v>#NAME?</v>
      </c>
      <c r="Q30" s="64" t="str">
        <f>IF(J30="","",(J30/G46)/24)</f>
        <v/>
      </c>
      <c r="R30" s="161" t="e">
        <f ca="1">IF(C46&lt;&gt;"",C46+SUM(H13:H29)/G46/24+G48/24,"")</f>
        <v>#NAME?</v>
      </c>
      <c r="S30" s="161"/>
    </row>
    <row r="31" spans="1:21" s="90" customFormat="1">
      <c r="A31" s="51"/>
      <c r="B31" s="52"/>
      <c r="C31" s="53"/>
      <c r="D31" s="54"/>
      <c r="E31" s="55"/>
      <c r="F31" s="56"/>
      <c r="G31" s="85" t="str">
        <f t="shared" si="0"/>
        <v/>
      </c>
      <c r="H31" s="86" t="str">
        <f t="shared" si="2"/>
        <v/>
      </c>
      <c r="I31" s="59" t="str">
        <f>IF(H31="","",(H31/G46)/24)</f>
        <v/>
      </c>
      <c r="J31" s="87" t="str">
        <f t="shared" si="1"/>
        <v/>
      </c>
      <c r="K31" s="61"/>
      <c r="L31" s="159"/>
      <c r="M31" s="160"/>
      <c r="N31" s="88" t="s">
        <v>34</v>
      </c>
      <c r="O31" s="89" t="e">
        <f ca="1">[0]!dms(C31)</f>
        <v>#NAME?</v>
      </c>
      <c r="P31" s="89" t="e">
        <f ca="1">[0]!dms(D31)</f>
        <v>#NAME?</v>
      </c>
      <c r="Q31" s="64" t="str">
        <f>IF(J31="","",(J31/G46)/24)</f>
        <v/>
      </c>
      <c r="R31" s="161" t="e">
        <f ca="1">IF(C46&lt;&gt;"",C46+SUM(H14:H30)/G46/24+G48/24,"")</f>
        <v>#NAME?</v>
      </c>
      <c r="S31" s="161"/>
    </row>
    <row r="32" spans="1:21">
      <c r="A32" s="75"/>
      <c r="B32" s="91"/>
      <c r="C32" s="92"/>
      <c r="D32" s="93"/>
      <c r="E32" s="94"/>
      <c r="F32" s="95"/>
      <c r="G32" s="71" t="str">
        <f t="shared" si="0"/>
        <v/>
      </c>
      <c r="H32" s="72" t="str">
        <f t="shared" si="2"/>
        <v/>
      </c>
      <c r="I32" s="59" t="str">
        <f>IF(H32="","",(H32/G46)/24)</f>
        <v/>
      </c>
      <c r="J32" s="73" t="str">
        <f t="shared" si="1"/>
        <v/>
      </c>
      <c r="K32" s="96"/>
      <c r="L32" s="159"/>
      <c r="M32" s="160"/>
      <c r="N32" s="78" t="s">
        <v>34</v>
      </c>
      <c r="O32" s="63" t="e">
        <f ca="1">[0]!dms(C32)</f>
        <v>#NAME?</v>
      </c>
      <c r="P32" s="63" t="e">
        <f ca="1">[0]!dms(D32)</f>
        <v>#NAME?</v>
      </c>
      <c r="Q32" s="64" t="str">
        <f>IF(J32="","",(J32/G46)/24)</f>
        <v/>
      </c>
      <c r="R32" s="144"/>
      <c r="S32" s="144"/>
    </row>
    <row r="33" spans="1:19">
      <c r="A33" s="75"/>
      <c r="B33" s="91"/>
      <c r="C33" s="92"/>
      <c r="D33" s="93"/>
      <c r="E33" s="94"/>
      <c r="F33" s="95"/>
      <c r="G33" s="71" t="str">
        <f t="shared" si="0"/>
        <v/>
      </c>
      <c r="H33" s="72" t="str">
        <f t="shared" si="2"/>
        <v/>
      </c>
      <c r="I33" s="59" t="str">
        <f>IF(H33="","",(H33/G46)/24)</f>
        <v/>
      </c>
      <c r="J33" s="73" t="str">
        <f t="shared" si="1"/>
        <v/>
      </c>
      <c r="K33" s="96"/>
      <c r="L33" s="159"/>
      <c r="M33" s="160"/>
      <c r="N33" s="78" t="s">
        <v>34</v>
      </c>
      <c r="O33" s="63" t="e">
        <f ca="1">[0]!dms(C33)</f>
        <v>#NAME?</v>
      </c>
      <c r="P33" s="63" t="e">
        <f ca="1">[0]!dms(D33)</f>
        <v>#NAME?</v>
      </c>
      <c r="Q33" s="64" t="str">
        <f>IF(J33="","",(J33/G46)/24)</f>
        <v/>
      </c>
      <c r="R33" s="80"/>
      <c r="S33" s="80"/>
    </row>
    <row r="34" spans="1:19">
      <c r="A34" s="75"/>
      <c r="B34" s="91"/>
      <c r="C34" s="92"/>
      <c r="D34" s="93"/>
      <c r="E34" s="94"/>
      <c r="F34" s="95"/>
      <c r="G34" s="71" t="str">
        <f t="shared" si="0"/>
        <v/>
      </c>
      <c r="H34" s="72" t="str">
        <f t="shared" si="2"/>
        <v/>
      </c>
      <c r="I34" s="59" t="str">
        <f>IF(H34="","",(H34/G46)/24)</f>
        <v/>
      </c>
      <c r="J34" s="73" t="str">
        <f t="shared" si="1"/>
        <v/>
      </c>
      <c r="K34" s="96"/>
      <c r="L34" s="159"/>
      <c r="M34" s="160"/>
      <c r="N34" s="78" t="s">
        <v>34</v>
      </c>
      <c r="O34" s="63" t="e">
        <f ca="1">[0]!dms(C34)</f>
        <v>#NAME?</v>
      </c>
      <c r="P34" s="63" t="e">
        <f ca="1">[0]!dms(D34)</f>
        <v>#NAME?</v>
      </c>
      <c r="Q34" s="64" t="str">
        <f>IF(J34="","",(J34/G46)/24)</f>
        <v/>
      </c>
      <c r="R34" s="80"/>
      <c r="S34" s="80"/>
    </row>
    <row r="35" spans="1:19">
      <c r="A35" s="75"/>
      <c r="B35" s="91"/>
      <c r="C35" s="92"/>
      <c r="D35" s="93"/>
      <c r="E35" s="94"/>
      <c r="F35" s="95"/>
      <c r="G35" s="71" t="str">
        <f t="shared" si="0"/>
        <v/>
      </c>
      <c r="H35" s="72" t="str">
        <f t="shared" si="2"/>
        <v/>
      </c>
      <c r="I35" s="59" t="str">
        <f>IF(H35="","",(H35/G46)/24)</f>
        <v/>
      </c>
      <c r="J35" s="73" t="str">
        <f t="shared" si="1"/>
        <v/>
      </c>
      <c r="K35" s="96"/>
      <c r="L35" s="159"/>
      <c r="M35" s="160"/>
      <c r="N35" s="78" t="s">
        <v>34</v>
      </c>
      <c r="O35" s="63" t="e">
        <f ca="1">[0]!dms(C35)</f>
        <v>#NAME?</v>
      </c>
      <c r="P35" s="63" t="e">
        <f ca="1">[0]!dms(D35)</f>
        <v>#NAME?</v>
      </c>
      <c r="Q35" s="64" t="str">
        <f>IF(J35="","",(J35/G46)/24)</f>
        <v/>
      </c>
      <c r="R35" s="80"/>
      <c r="S35" s="80"/>
    </row>
    <row r="36" spans="1:19">
      <c r="A36" s="75"/>
      <c r="B36" s="91"/>
      <c r="C36" s="92"/>
      <c r="D36" s="93"/>
      <c r="E36" s="94"/>
      <c r="F36" s="95"/>
      <c r="G36" s="71" t="str">
        <f t="shared" si="0"/>
        <v/>
      </c>
      <c r="H36" s="72" t="str">
        <f t="shared" si="2"/>
        <v/>
      </c>
      <c r="I36" s="59" t="str">
        <f>IF(H36="","",(H36/G46)/24)</f>
        <v/>
      </c>
      <c r="J36" s="73" t="str">
        <f t="shared" si="1"/>
        <v/>
      </c>
      <c r="K36" s="96"/>
      <c r="L36" s="159"/>
      <c r="M36" s="160"/>
      <c r="N36" s="78" t="s">
        <v>34</v>
      </c>
      <c r="O36" s="63" t="e">
        <f ca="1">[0]!dms(C36)</f>
        <v>#NAME?</v>
      </c>
      <c r="P36" s="63" t="e">
        <f ca="1">[0]!dms(D36)</f>
        <v>#NAME?</v>
      </c>
      <c r="Q36" s="64" t="str">
        <f>IF(J36="","",(J36/G46)/24)</f>
        <v/>
      </c>
      <c r="R36" s="80"/>
      <c r="S36" s="80"/>
    </row>
    <row r="37" spans="1:19">
      <c r="A37" s="75"/>
      <c r="B37" s="91"/>
      <c r="C37" s="92"/>
      <c r="D37" s="93"/>
      <c r="E37" s="97"/>
      <c r="F37" s="95"/>
      <c r="G37" s="71" t="str">
        <f t="shared" si="0"/>
        <v/>
      </c>
      <c r="H37" s="72" t="str">
        <f t="shared" si="2"/>
        <v/>
      </c>
      <c r="I37" s="59" t="str">
        <f>IF(H37="","",(H37/G46)/24)</f>
        <v/>
      </c>
      <c r="J37" s="73" t="str">
        <f t="shared" si="1"/>
        <v/>
      </c>
      <c r="K37" s="96"/>
      <c r="L37" s="159"/>
      <c r="M37" s="160"/>
      <c r="N37" s="78" t="s">
        <v>34</v>
      </c>
      <c r="O37" s="63" t="e">
        <f ca="1">[0]!dms(C37)</f>
        <v>#NAME?</v>
      </c>
      <c r="P37" s="63" t="e">
        <f ca="1">[0]!dms(D37)</f>
        <v>#NAME?</v>
      </c>
      <c r="Q37" s="64" t="str">
        <f>IF(J37="","",(J37/G46)/24)</f>
        <v/>
      </c>
      <c r="R37" s="80"/>
      <c r="S37" s="80"/>
    </row>
    <row r="38" spans="1:19">
      <c r="A38" s="75"/>
      <c r="B38" s="91"/>
      <c r="C38" s="92"/>
      <c r="D38" s="93"/>
      <c r="E38" s="94"/>
      <c r="F38" s="95"/>
      <c r="G38" s="71" t="str">
        <f t="shared" si="0"/>
        <v/>
      </c>
      <c r="H38" s="72" t="str">
        <f t="shared" si="2"/>
        <v/>
      </c>
      <c r="I38" s="59" t="str">
        <f>IF(H38="","",(H38/G46)/24)</f>
        <v/>
      </c>
      <c r="J38" s="73" t="str">
        <f t="shared" si="1"/>
        <v/>
      </c>
      <c r="K38" s="96"/>
      <c r="L38" s="162"/>
      <c r="M38" s="160"/>
      <c r="N38" s="78" t="s">
        <v>34</v>
      </c>
      <c r="O38" s="63" t="e">
        <f ca="1">[0]!dms(C38)</f>
        <v>#NAME?</v>
      </c>
      <c r="P38" s="63" t="e">
        <f ca="1">[0]!dms(D38)</f>
        <v>#NAME?</v>
      </c>
      <c r="Q38" s="64" t="str">
        <f>IF(J38="","",(J38/G46)/24)</f>
        <v/>
      </c>
      <c r="R38" s="80"/>
      <c r="S38" s="80"/>
    </row>
    <row r="39" spans="1:19">
      <c r="A39" s="75"/>
      <c r="B39" s="91"/>
      <c r="C39" s="92"/>
      <c r="D39" s="93"/>
      <c r="E39" s="94"/>
      <c r="F39" s="95"/>
      <c r="G39" s="71" t="str">
        <f t="shared" si="0"/>
        <v/>
      </c>
      <c r="H39" s="72" t="str">
        <f t="shared" si="2"/>
        <v/>
      </c>
      <c r="I39" s="59" t="str">
        <f>IF(H39="","",(H39/G46)/24)</f>
        <v/>
      </c>
      <c r="J39" s="73" t="str">
        <f t="shared" si="1"/>
        <v/>
      </c>
      <c r="K39" s="96"/>
      <c r="L39" s="159"/>
      <c r="M39" s="160"/>
      <c r="N39" s="78" t="s">
        <v>34</v>
      </c>
      <c r="O39" s="63" t="e">
        <f ca="1">[0]!dms(C39)</f>
        <v>#NAME?</v>
      </c>
      <c r="P39" s="63" t="e">
        <f ca="1">[0]!dms(D39)</f>
        <v>#NAME?</v>
      </c>
      <c r="Q39" s="64" t="str">
        <f>IF(J39="","",(J39/G46)/24)</f>
        <v/>
      </c>
      <c r="R39" s="80"/>
      <c r="S39" s="80"/>
    </row>
    <row r="40" spans="1:19">
      <c r="A40" s="75"/>
      <c r="B40" s="91"/>
      <c r="C40" s="92"/>
      <c r="D40" s="93"/>
      <c r="E40" s="94"/>
      <c r="F40" s="95"/>
      <c r="G40" s="71" t="str">
        <f t="shared" si="0"/>
        <v/>
      </c>
      <c r="H40" s="72" t="str">
        <f t="shared" si="2"/>
        <v/>
      </c>
      <c r="I40" s="59" t="str">
        <f>IF(H40="","",(H40/G46)/24)</f>
        <v/>
      </c>
      <c r="J40" s="73" t="str">
        <f t="shared" si="1"/>
        <v/>
      </c>
      <c r="K40" s="96"/>
      <c r="L40" s="159"/>
      <c r="M40" s="160"/>
      <c r="N40" s="78" t="s">
        <v>34</v>
      </c>
      <c r="O40" s="63" t="e">
        <f ca="1">[0]!dms(C40)</f>
        <v>#NAME?</v>
      </c>
      <c r="P40" s="63" t="e">
        <f ca="1">[0]!dms(D40)</f>
        <v>#NAME?</v>
      </c>
      <c r="Q40" s="64" t="str">
        <f>IF(J40="","",(J40/G46)/24)</f>
        <v/>
      </c>
      <c r="R40" s="80"/>
      <c r="S40" s="80"/>
    </row>
    <row r="41" spans="1:19">
      <c r="A41" s="75"/>
      <c r="B41" s="82"/>
      <c r="C41" s="53"/>
      <c r="D41" s="54"/>
      <c r="E41" s="76"/>
      <c r="F41" s="77"/>
      <c r="G41" s="71" t="str">
        <f>IF(K42="","",IF(N41="R",KoersRbl(O41,P41,O42,P42),KoersGC(O41,P41,O42,P42)))</f>
        <v/>
      </c>
      <c r="H41" s="72" t="str">
        <f>IF(G41&lt;&gt;"",IF(N41="R",VerheidRbl(O41,P41,O42,P42,G41),VerheidGC(O41,P41,O42,P42)),"")</f>
        <v/>
      </c>
      <c r="I41" s="59" t="str">
        <f>IF(H41="","",(H41/G46)/24)</f>
        <v/>
      </c>
      <c r="J41" s="73" t="str">
        <f t="shared" si="1"/>
        <v/>
      </c>
      <c r="K41" s="61"/>
      <c r="L41" s="142"/>
      <c r="M41" s="143"/>
      <c r="N41" s="78" t="s">
        <v>34</v>
      </c>
      <c r="O41" s="63" t="e">
        <f ca="1">[0]!dms(C41)</f>
        <v>#NAME?</v>
      </c>
      <c r="P41" s="63" t="e">
        <f ca="1">[0]!dms(D41)</f>
        <v>#NAME?</v>
      </c>
      <c r="Q41" s="64" t="str">
        <f>IF(J41="","",(J41/G46)/24)</f>
        <v/>
      </c>
      <c r="R41" s="144"/>
      <c r="S41" s="144"/>
    </row>
    <row r="42" spans="1:19">
      <c r="A42" s="75"/>
      <c r="B42" s="82"/>
      <c r="C42" s="53"/>
      <c r="D42" s="54"/>
      <c r="E42" s="76"/>
      <c r="F42" s="77"/>
      <c r="G42" s="71" t="str">
        <f>IF(K43="","",IF(N42="R",KoersRbl(O42,P42,O43,P43),KoersGC(O42,P42,O43,P43)))</f>
        <v/>
      </c>
      <c r="H42" s="72" t="str">
        <f>IF(G42&lt;&gt;"",IF(N42="R",VerheidRbl(O42,P42,O43,P43,G42),VerheidGC(O42,P42,O43,P43)),"")</f>
        <v/>
      </c>
      <c r="I42" s="59" t="str">
        <f>IF(H42="","",(H42/G47)/24)</f>
        <v/>
      </c>
      <c r="J42" s="73" t="str">
        <f>IF(H42&lt;&gt;"",J41-H41,"")</f>
        <v/>
      </c>
      <c r="K42" s="61"/>
      <c r="L42" s="142"/>
      <c r="M42" s="143"/>
      <c r="N42" s="78" t="s">
        <v>34</v>
      </c>
      <c r="O42" s="63" t="e">
        <f ca="1">[0]!dms(C42)</f>
        <v>#NAME?</v>
      </c>
      <c r="P42" s="63" t="e">
        <f ca="1">[0]!dms(D42)</f>
        <v>#NAME?</v>
      </c>
      <c r="Q42" s="64" t="str">
        <f>IF(J42="","",(J42/G47)/24)</f>
        <v/>
      </c>
      <c r="R42" s="144"/>
      <c r="S42" s="144"/>
    </row>
    <row r="43" spans="1:19">
      <c r="A43" s="75"/>
      <c r="B43" s="82"/>
      <c r="C43" s="53"/>
      <c r="D43" s="54"/>
      <c r="E43" s="76"/>
      <c r="F43" s="77"/>
      <c r="G43" s="71" t="str">
        <f>IF(K44="","",IF(N43="R",KoersRbl(O43,P43,O44,P44),KoersGC(O43,P43,O44,P44)))</f>
        <v/>
      </c>
      <c r="H43" s="72" t="str">
        <f>IF(G43&lt;&gt;"",IF(N43="R",VerheidRbl(O43,P43,O44,P44,G43),VerheidGC(O43,P43,O44,P44)),"")</f>
        <v/>
      </c>
      <c r="I43" s="59" t="str">
        <f>IF(H43="","",(H43/G48)/24)</f>
        <v/>
      </c>
      <c r="J43" s="73" t="str">
        <f>IF(H43&lt;&gt;"",J42-H42,"")</f>
        <v/>
      </c>
      <c r="K43" s="61"/>
      <c r="L43" s="142"/>
      <c r="M43" s="143"/>
      <c r="N43" s="78" t="s">
        <v>34</v>
      </c>
      <c r="O43" s="63" t="e">
        <f ca="1">[0]!dms(C43)</f>
        <v>#NAME?</v>
      </c>
      <c r="P43" s="63" t="e">
        <f ca="1">[0]!dms(D43)</f>
        <v>#NAME?</v>
      </c>
      <c r="Q43" s="64" t="str">
        <f>IF(J43="","",(J43/G48)/24)</f>
        <v/>
      </c>
      <c r="R43" s="144"/>
      <c r="S43" s="144"/>
    </row>
    <row r="44" spans="1:19">
      <c r="A44" s="75"/>
      <c r="B44" s="82"/>
      <c r="C44" s="53"/>
      <c r="D44" s="54"/>
      <c r="E44" s="76"/>
      <c r="F44" s="77"/>
      <c r="G44" s="71" t="str">
        <f>IF(K45="","",IF(N44="R",KoersRbl(O44,P44,O45,P45),KoersGC(O44,P44,O45,P45)))</f>
        <v/>
      </c>
      <c r="H44" s="72" t="str">
        <f>IF(G44&lt;&gt;"",IF(N44="R",VerheidRbl(O44,P44,O45,P45,G44),VerheidGC(O44,P44,O45,P45)),"")</f>
        <v/>
      </c>
      <c r="I44" s="59" t="str">
        <f>IF(H44="","",(H44/G49)/24)</f>
        <v/>
      </c>
      <c r="J44" s="73" t="str">
        <f>IF(H44&lt;&gt;"",J43-H43,"")</f>
        <v/>
      </c>
      <c r="K44" s="61"/>
      <c r="L44" s="142"/>
      <c r="M44" s="143"/>
      <c r="N44" s="78" t="s">
        <v>34</v>
      </c>
      <c r="O44" s="63" t="e">
        <f ca="1">[0]!dms(C44)</f>
        <v>#NAME?</v>
      </c>
      <c r="P44" s="63" t="e">
        <f ca="1">[0]!dms(D44)</f>
        <v>#NAME?</v>
      </c>
      <c r="Q44" s="64" t="str">
        <f>IF(J44="","",(J44/G49)/24)</f>
        <v/>
      </c>
      <c r="R44" s="144"/>
      <c r="S44" s="144"/>
    </row>
    <row r="45" spans="1:19" ht="13.5" thickBot="1">
      <c r="A45" s="75"/>
      <c r="B45" s="52"/>
      <c r="C45" s="53"/>
      <c r="D45" s="54"/>
      <c r="E45" s="76"/>
      <c r="F45" s="77"/>
      <c r="G45" s="71" t="str">
        <f t="shared" si="0"/>
        <v/>
      </c>
      <c r="H45" s="72" t="str">
        <f t="shared" si="2"/>
        <v/>
      </c>
      <c r="I45" s="59" t="str">
        <f>IF(H45="","",(H45/G46)/24)</f>
        <v/>
      </c>
      <c r="J45" s="73" t="str">
        <f>IF(H45&lt;&gt;"",J41-H41,"")</f>
        <v/>
      </c>
      <c r="K45" s="61"/>
      <c r="L45" s="145"/>
      <c r="M45" s="146"/>
      <c r="N45" s="98" t="s">
        <v>34</v>
      </c>
      <c r="O45" s="63" t="e">
        <f ca="1">[0]!dms(C45)</f>
        <v>#NAME?</v>
      </c>
      <c r="P45" s="63" t="e">
        <f ca="1">[0]!dms(D45)</f>
        <v>#NAME?</v>
      </c>
      <c r="Q45" s="64" t="str">
        <f>IF(J45="","",(J45/G46)/24)</f>
        <v/>
      </c>
      <c r="R45" s="99"/>
      <c r="S45" s="99"/>
    </row>
    <row r="46" spans="1:19" ht="15" customHeight="1" thickTop="1">
      <c r="A46" s="147" t="s">
        <v>35</v>
      </c>
      <c r="B46" s="148"/>
      <c r="C46" s="149">
        <v>42518</v>
      </c>
      <c r="D46" s="150"/>
      <c r="E46" s="151" t="s">
        <v>36</v>
      </c>
      <c r="F46" s="152"/>
      <c r="G46" s="153">
        <v>5.5</v>
      </c>
      <c r="H46" s="153"/>
      <c r="I46" s="154"/>
      <c r="J46" s="155"/>
      <c r="K46" s="156"/>
      <c r="L46" s="157"/>
      <c r="M46" s="158"/>
      <c r="N46" s="1"/>
      <c r="O46" s="1"/>
      <c r="P46" s="1"/>
      <c r="Q46" s="1"/>
      <c r="R46" s="1"/>
      <c r="S46" s="1"/>
    </row>
    <row r="47" spans="1:19" ht="15" customHeight="1">
      <c r="A47" s="127" t="s">
        <v>37</v>
      </c>
      <c r="B47" s="128"/>
      <c r="C47" s="128"/>
      <c r="D47" s="129"/>
      <c r="E47" s="130" t="s">
        <v>38</v>
      </c>
      <c r="F47" s="131"/>
      <c r="G47" s="132" t="e">
        <f ca="1">(L8/G46)/24</f>
        <v>#NAME?</v>
      </c>
      <c r="H47" s="132"/>
      <c r="I47" s="133"/>
      <c r="J47" s="134"/>
      <c r="K47" s="129"/>
      <c r="L47" s="134"/>
      <c r="M47" s="135"/>
      <c r="N47" s="1"/>
      <c r="O47" s="1"/>
      <c r="P47" s="1"/>
      <c r="Q47" s="1"/>
      <c r="R47" s="1"/>
      <c r="S47" s="1"/>
    </row>
    <row r="48" spans="1:19" ht="15" customHeight="1">
      <c r="A48" s="136" t="s">
        <v>39</v>
      </c>
      <c r="B48" s="137"/>
      <c r="C48" s="138" t="e">
        <f ca="1">IF(C46&lt;&gt;"",C46+L8/G46/24+G48/24,"")</f>
        <v>#NAME?</v>
      </c>
      <c r="D48" s="139"/>
      <c r="E48" s="100"/>
      <c r="F48" s="101"/>
      <c r="G48" s="140"/>
      <c r="H48" s="140"/>
      <c r="I48" s="141"/>
      <c r="J48" s="134"/>
      <c r="K48" s="129"/>
      <c r="L48" s="134"/>
      <c r="M48" s="135"/>
      <c r="N48" s="1"/>
      <c r="O48" s="1"/>
      <c r="P48" s="1"/>
      <c r="Q48" s="1"/>
      <c r="R48" s="1"/>
      <c r="S48" s="1"/>
    </row>
    <row r="49" spans="1:19" ht="15" customHeight="1" thickBot="1">
      <c r="A49" s="121" t="s">
        <v>37</v>
      </c>
      <c r="B49" s="122"/>
      <c r="C49" s="122"/>
      <c r="D49" s="123"/>
      <c r="E49" s="102"/>
      <c r="F49" s="103"/>
      <c r="G49" s="103"/>
      <c r="H49" s="104"/>
      <c r="I49" s="104"/>
      <c r="J49" s="124"/>
      <c r="K49" s="123"/>
      <c r="L49" s="124"/>
      <c r="M49" s="125"/>
      <c r="N49" s="105"/>
      <c r="O49" s="1"/>
      <c r="P49" s="1"/>
      <c r="Q49" s="1"/>
      <c r="R49" s="1"/>
      <c r="S49" s="1"/>
    </row>
    <row r="50" spans="1:19" ht="13.5" thickTop="1">
      <c r="A50" s="106"/>
      <c r="B50" s="107"/>
      <c r="C50" s="108"/>
      <c r="D50" s="109"/>
      <c r="E50" s="110">
        <f ca="1">TODAY()</f>
        <v>42873</v>
      </c>
      <c r="F50" s="111"/>
      <c r="G50" s="112"/>
      <c r="H50" s="113"/>
      <c r="I50" s="114"/>
      <c r="J50" s="115"/>
      <c r="K50" s="116"/>
      <c r="L50" s="126"/>
      <c r="M50" s="126"/>
      <c r="N50" s="117"/>
      <c r="O50" s="63"/>
      <c r="P50" s="63"/>
      <c r="Q50" s="118"/>
      <c r="R50" s="119"/>
      <c r="S50" s="119"/>
    </row>
    <row r="51" spans="1:19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"/>
      <c r="O51" s="1"/>
      <c r="P51" s="1"/>
      <c r="Q51" s="1"/>
      <c r="R51" s="1"/>
      <c r="S51" s="1"/>
    </row>
    <row r="52" spans="1:19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"/>
      <c r="O52" s="1"/>
      <c r="P52" s="1"/>
      <c r="Q52" s="1"/>
      <c r="R52" s="1"/>
      <c r="S52" s="1"/>
    </row>
    <row r="53" spans="1:19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"/>
      <c r="O53" s="1"/>
      <c r="P53" s="1"/>
      <c r="Q53" s="1"/>
      <c r="R53" s="1"/>
      <c r="S53" s="1"/>
    </row>
    <row r="54" spans="1:19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"/>
      <c r="O54" s="1"/>
      <c r="P54" s="1"/>
      <c r="Q54" s="1"/>
      <c r="R54" s="1"/>
      <c r="S54" s="1"/>
    </row>
    <row r="55" spans="1:19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"/>
      <c r="O55" s="1"/>
      <c r="P55" s="1"/>
      <c r="Q55" s="1"/>
      <c r="R55" s="1"/>
      <c r="S55" s="1"/>
    </row>
    <row r="56" spans="1:19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"/>
      <c r="O56" s="1"/>
      <c r="P56" s="1"/>
      <c r="Q56" s="1"/>
      <c r="R56" s="1"/>
      <c r="S56" s="1"/>
    </row>
    <row r="57" spans="1:19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"/>
      <c r="O57" s="1"/>
      <c r="P57" s="1"/>
      <c r="Q57" s="1"/>
      <c r="R57" s="1"/>
      <c r="S57" s="1"/>
    </row>
    <row r="58" spans="1:19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"/>
      <c r="O58" s="1"/>
      <c r="P58" s="1"/>
      <c r="Q58" s="1"/>
      <c r="R58" s="1"/>
      <c r="S58" s="1"/>
    </row>
    <row r="59" spans="1:19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</row>
    <row r="60" spans="1:19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</row>
    <row r="61" spans="1:19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</row>
    <row r="62" spans="1:19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</row>
    <row r="63" spans="1:19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</row>
    <row r="64" spans="1:19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</row>
    <row r="65" spans="1:13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</row>
    <row r="66" spans="1:13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</row>
    <row r="67" spans="1:13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</row>
    <row r="68" spans="1:13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</row>
    <row r="69" spans="1:13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</row>
    <row r="70" spans="1:13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</row>
    <row r="71" spans="1:13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</row>
    <row r="72" spans="1:13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</row>
    <row r="73" spans="1:13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</row>
    <row r="74" spans="1:13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</row>
    <row r="75" spans="1:13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</row>
    <row r="76" spans="1:13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</row>
    <row r="77" spans="1:13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</row>
    <row r="78" spans="1:13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</row>
    <row r="79" spans="1:13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</row>
    <row r="80" spans="1:13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</row>
    <row r="81" spans="1:13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</row>
    <row r="82" spans="1:13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</row>
    <row r="83" spans="1:13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</row>
    <row r="84" spans="1:13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</row>
    <row r="85" spans="1:13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</row>
    <row r="86" spans="1:13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</row>
    <row r="87" spans="1:13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</row>
    <row r="88" spans="1:13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</row>
    <row r="89" spans="1:13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</row>
    <row r="90" spans="1:13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</row>
    <row r="91" spans="1:13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</row>
    <row r="92" spans="1:13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</row>
    <row r="93" spans="1:13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</row>
    <row r="94" spans="1:13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</row>
    <row r="95" spans="1:13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</row>
    <row r="96" spans="1:13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</row>
    <row r="97" spans="1:13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</row>
    <row r="98" spans="1:13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</row>
    <row r="99" spans="1:13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</row>
    <row r="100" spans="1:13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</row>
    <row r="101" spans="1:13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</row>
    <row r="102" spans="1:13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</row>
    <row r="103" spans="1:13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</row>
    <row r="104" spans="1:13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</row>
    <row r="105" spans="1:13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</row>
    <row r="106" spans="1:13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</row>
    <row r="107" spans="1:13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</row>
    <row r="108" spans="1:13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</row>
    <row r="109" spans="1:13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</row>
    <row r="110" spans="1:13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</row>
  </sheetData>
  <mergeCells count="84">
    <mergeCell ref="A6:C6"/>
    <mergeCell ref="E6:F6"/>
    <mergeCell ref="D1:J1"/>
    <mergeCell ref="F2:J2"/>
    <mergeCell ref="K2:K3"/>
    <mergeCell ref="F3:J3"/>
    <mergeCell ref="A5:C5"/>
    <mergeCell ref="L12:M13"/>
    <mergeCell ref="D7:E7"/>
    <mergeCell ref="J7:K7"/>
    <mergeCell ref="A9:C9"/>
    <mergeCell ref="D9:E9"/>
    <mergeCell ref="F9:I9"/>
    <mergeCell ref="F10:I10"/>
    <mergeCell ref="C12:C13"/>
    <mergeCell ref="D12:D13"/>
    <mergeCell ref="G12:G13"/>
    <mergeCell ref="H12:H13"/>
    <mergeCell ref="K12:K13"/>
    <mergeCell ref="L20:M20"/>
    <mergeCell ref="L14:M14"/>
    <mergeCell ref="R14:S14"/>
    <mergeCell ref="L15:M15"/>
    <mergeCell ref="R15:S15"/>
    <mergeCell ref="L16:M16"/>
    <mergeCell ref="R16:S16"/>
    <mergeCell ref="L17:M17"/>
    <mergeCell ref="R17:S17"/>
    <mergeCell ref="L18:M18"/>
    <mergeCell ref="R18:S18"/>
    <mergeCell ref="L19:M19"/>
    <mergeCell ref="R30:S30"/>
    <mergeCell ref="L21:M21"/>
    <mergeCell ref="L22:M22"/>
    <mergeCell ref="R22:S22"/>
    <mergeCell ref="L23:M23"/>
    <mergeCell ref="L24:M24"/>
    <mergeCell ref="L25:M25"/>
    <mergeCell ref="L26:M26"/>
    <mergeCell ref="L27:M27"/>
    <mergeCell ref="L28:M28"/>
    <mergeCell ref="L29:M29"/>
    <mergeCell ref="L30:M30"/>
    <mergeCell ref="L40:M40"/>
    <mergeCell ref="L31:M31"/>
    <mergeCell ref="R31:S31"/>
    <mergeCell ref="L32:M32"/>
    <mergeCell ref="R32:S32"/>
    <mergeCell ref="L33:M33"/>
    <mergeCell ref="L34:M34"/>
    <mergeCell ref="L35:M35"/>
    <mergeCell ref="L36:M36"/>
    <mergeCell ref="L37:M37"/>
    <mergeCell ref="L38:M38"/>
    <mergeCell ref="L39:M39"/>
    <mergeCell ref="L41:M41"/>
    <mergeCell ref="R41:S41"/>
    <mergeCell ref="L42:M42"/>
    <mergeCell ref="R42:S42"/>
    <mergeCell ref="L43:M43"/>
    <mergeCell ref="R43:S43"/>
    <mergeCell ref="L44:M44"/>
    <mergeCell ref="R44:S44"/>
    <mergeCell ref="L45:M45"/>
    <mergeCell ref="A46:B46"/>
    <mergeCell ref="C46:D46"/>
    <mergeCell ref="E46:F46"/>
    <mergeCell ref="G46:I46"/>
    <mergeCell ref="J46:K46"/>
    <mergeCell ref="L46:M46"/>
    <mergeCell ref="A49:D49"/>
    <mergeCell ref="J49:K49"/>
    <mergeCell ref="L49:M49"/>
    <mergeCell ref="L50:M50"/>
    <mergeCell ref="A47:D47"/>
    <mergeCell ref="E47:F47"/>
    <mergeCell ref="G47:I47"/>
    <mergeCell ref="J47:K47"/>
    <mergeCell ref="L47:M47"/>
    <mergeCell ref="A48:B48"/>
    <mergeCell ref="C48:D48"/>
    <mergeCell ref="G48:I48"/>
    <mergeCell ref="J48:K48"/>
    <mergeCell ref="L48:M48"/>
  </mergeCells>
  <pageMargins left="0.75" right="0.55118110236220474" top="0.59055118110236227" bottom="0.39370078740157483" header="0.31496062992125984" footer="0.39370078740157483"/>
  <pageSetup paperSize="9" scale="79" orientation="landscape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маршрут</vt:lpstr>
      <vt:lpstr>маршрут!Область_печати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GTM</dc:creator>
  <cp:lastModifiedBy>Кеша</cp:lastModifiedBy>
  <dcterms:created xsi:type="dcterms:W3CDTF">2016-03-23T13:51:22Z</dcterms:created>
  <dcterms:modified xsi:type="dcterms:W3CDTF">2017-05-18T13:07:27Z</dcterms:modified>
</cp:coreProperties>
</file>