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образец" sheetId="2" r:id="rId2"/>
  </sheets>
  <externalReferences>
    <externalReference r:id="rId3"/>
  </externalReferences>
  <definedNames>
    <definedName name="УФ">ISNA(VLOOKUP(Лист1!$B1,[1]ПРОТОКОЛ!$B$3:$G$99,,))</definedName>
  </definedNames>
  <calcPr calcId="114210"/>
</workbook>
</file>

<file path=xl/calcChain.xml><?xml version="1.0" encoding="utf-8"?>
<calcChain xmlns="http://schemas.openxmlformats.org/spreadsheetml/2006/main">
  <c r="F4" i="1"/>
  <c r="F5"/>
  <c r="F6"/>
  <c r="F7"/>
  <c r="F3"/>
  <c r="E4"/>
  <c r="E5"/>
  <c r="E6"/>
  <c r="E7"/>
  <c r="E3"/>
  <c r="Z55" i="2"/>
  <c r="Y55"/>
  <c r="U55"/>
  <c r="R55"/>
  <c r="V55"/>
  <c r="AB55"/>
  <c r="Q55"/>
  <c r="Z54"/>
  <c r="V54"/>
  <c r="AB54"/>
  <c r="R54"/>
  <c r="Z53"/>
  <c r="V53"/>
  <c r="AB53"/>
  <c r="R53"/>
  <c r="U52"/>
  <c r="V52"/>
  <c r="AB52"/>
  <c r="R52"/>
  <c r="Z51"/>
  <c r="V51"/>
  <c r="AB51"/>
  <c r="R51"/>
  <c r="U50"/>
  <c r="V50"/>
  <c r="AB50"/>
  <c r="R50"/>
  <c r="Y49"/>
  <c r="Z49"/>
  <c r="U49"/>
  <c r="V49"/>
  <c r="AB49"/>
  <c r="R49"/>
  <c r="Y48"/>
  <c r="Z48"/>
  <c r="U48"/>
  <c r="V48"/>
  <c r="AB48"/>
  <c r="R48"/>
  <c r="Z47"/>
  <c r="V47"/>
  <c r="AB47"/>
  <c r="R47"/>
  <c r="Z46"/>
  <c r="U46"/>
  <c r="R46"/>
  <c r="V46"/>
  <c r="AB46"/>
  <c r="Z45"/>
  <c r="R45"/>
  <c r="V45"/>
  <c r="AB45"/>
  <c r="Z44"/>
  <c r="U44"/>
  <c r="V44"/>
  <c r="AB44"/>
  <c r="R44"/>
  <c r="U43"/>
  <c r="V43"/>
  <c r="AB43"/>
  <c r="R43"/>
  <c r="Z42"/>
  <c r="V42"/>
  <c r="AB42"/>
  <c r="R42"/>
  <c r="Z41"/>
  <c r="V41"/>
  <c r="AB41"/>
  <c r="R41"/>
  <c r="Z40"/>
  <c r="V40"/>
  <c r="AB40"/>
  <c r="R40"/>
  <c r="U39"/>
  <c r="V39"/>
  <c r="AB39"/>
  <c r="R39"/>
  <c r="Z38"/>
  <c r="V38"/>
  <c r="AB38"/>
  <c r="R38"/>
  <c r="Z37"/>
  <c r="V37"/>
  <c r="AB37"/>
  <c r="R37"/>
  <c r="Z36"/>
  <c r="V36"/>
  <c r="AB36"/>
  <c r="R36"/>
  <c r="U35"/>
  <c r="V35"/>
  <c r="AB35"/>
  <c r="R35"/>
  <c r="Z34"/>
  <c r="V34"/>
  <c r="AB34"/>
  <c r="R34"/>
  <c r="Z33"/>
  <c r="V33"/>
  <c r="AB33"/>
  <c r="R33"/>
  <c r="Z32"/>
  <c r="V32"/>
  <c r="AB32"/>
  <c r="R32"/>
  <c r="U31"/>
  <c r="V31"/>
  <c r="AB31"/>
  <c r="R31"/>
  <c r="Z30"/>
  <c r="V30"/>
  <c r="AB30"/>
  <c r="R30"/>
  <c r="U29"/>
  <c r="V29"/>
  <c r="AB29"/>
  <c r="R29"/>
  <c r="Z28"/>
  <c r="V28"/>
  <c r="AB28"/>
  <c r="R28"/>
  <c r="U27"/>
  <c r="V27"/>
  <c r="AB27"/>
  <c r="R27"/>
  <c r="Z26"/>
  <c r="V26"/>
  <c r="AB26"/>
  <c r="R26"/>
  <c r="Z25"/>
  <c r="V25"/>
  <c r="AB25"/>
  <c r="R25"/>
  <c r="Z24"/>
  <c r="U24"/>
  <c r="R24"/>
  <c r="V24"/>
  <c r="AB24"/>
  <c r="Z23"/>
  <c r="U23"/>
  <c r="V23"/>
  <c r="AB23"/>
  <c r="R23"/>
  <c r="Z22"/>
  <c r="U22"/>
  <c r="R22"/>
  <c r="V22"/>
  <c r="AB22"/>
  <c r="Z21"/>
  <c r="U21"/>
  <c r="V21"/>
  <c r="AB21"/>
  <c r="R21"/>
  <c r="Z20"/>
  <c r="U20"/>
  <c r="R20"/>
  <c r="V20"/>
  <c r="AB20"/>
  <c r="U19"/>
  <c r="R19"/>
  <c r="V19"/>
  <c r="AB19"/>
  <c r="Z18"/>
  <c r="R18"/>
  <c r="V18"/>
  <c r="AB18"/>
  <c r="Z17"/>
  <c r="R17"/>
  <c r="V17"/>
  <c r="AB17"/>
  <c r="Z16"/>
  <c r="R16"/>
  <c r="V16"/>
  <c r="AB16"/>
  <c r="Z15"/>
  <c r="R15"/>
  <c r="V15"/>
  <c r="AB15"/>
  <c r="U14"/>
  <c r="R14"/>
  <c r="V14"/>
  <c r="AB14"/>
  <c r="Z13"/>
  <c r="R13"/>
  <c r="V13"/>
  <c r="AB13"/>
  <c r="U12"/>
  <c r="R12"/>
  <c r="V12"/>
  <c r="AB12"/>
  <c r="Z11"/>
  <c r="R11"/>
  <c r="V11"/>
  <c r="AB11"/>
  <c r="U10"/>
  <c r="R10"/>
  <c r="V10"/>
  <c r="AB10"/>
  <c r="Z9"/>
  <c r="R9"/>
  <c r="V9"/>
  <c r="AB9"/>
  <c r="U8"/>
  <c r="R8"/>
  <c r="V8"/>
  <c r="AB8"/>
  <c r="Z7"/>
  <c r="R7"/>
  <c r="V7"/>
  <c r="AB7"/>
  <c r="Z6"/>
  <c r="R6"/>
  <c r="V6"/>
  <c r="AB6"/>
  <c r="Z5"/>
  <c r="U5"/>
  <c r="V5"/>
  <c r="AB5"/>
  <c r="R5"/>
  <c r="Z4"/>
  <c r="V4"/>
  <c r="AB4"/>
  <c r="R4"/>
</calcChain>
</file>

<file path=xl/comments1.xml><?xml version="1.0" encoding="utf-8"?>
<comments xmlns="http://schemas.openxmlformats.org/spreadsheetml/2006/main">
  <authors>
    <author>Автор</author>
  </authors>
  <commentList>
    <comment ref="E7" author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с дополнительное зашкуркой</t>
        </r>
      </text>
    </comment>
    <comment ref="E9" author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с дополнительное зашкуркой</t>
        </r>
      </text>
    </comment>
    <comment ref="E11" author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с доп зачисткой
</t>
        </r>
      </text>
    </comment>
    <comment ref="E13" author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с дополнительное зашкуркой</t>
        </r>
      </text>
    </comment>
    <comment ref="E17" author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покраска с двух сторон</t>
        </r>
      </text>
    </comment>
    <comment ref="E18" author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покраска с двух стор
</t>
        </r>
      </text>
    </comment>
    <comment ref="E26" author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с дополнительное зашкуркой</t>
        </r>
      </text>
    </comment>
    <comment ref="E28" author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с дополнительное зашкуркой</t>
        </r>
      </text>
    </comment>
    <comment ref="E30" author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с дополнительное зашкуркой</t>
        </r>
      </text>
    </comment>
  </commentList>
</comments>
</file>

<file path=xl/sharedStrings.xml><?xml version="1.0" encoding="utf-8"?>
<sst xmlns="http://schemas.openxmlformats.org/spreadsheetml/2006/main" count="473" uniqueCount="118">
  <si>
    <t>744РС-37.99.013</t>
  </si>
  <si>
    <t>744Р1-19.00.038</t>
  </si>
  <si>
    <t>744Р3-19.00.035</t>
  </si>
  <si>
    <t>744Р-46.14.000-5</t>
  </si>
  <si>
    <t>Цена</t>
  </si>
  <si>
    <t>Цвет</t>
  </si>
  <si>
    <t>Наименование</t>
  </si>
  <si>
    <t>Номер</t>
  </si>
  <si>
    <t>Отгрузка</t>
  </si>
  <si>
    <t>Поступление</t>
  </si>
  <si>
    <t>Заказчик</t>
  </si>
  <si>
    <t>Дата изгот.</t>
  </si>
  <si>
    <t>Уп</t>
  </si>
  <si>
    <t>Наименование изделия</t>
  </si>
  <si>
    <t>Габариты, мм</t>
  </si>
  <si>
    <t>Кол-во</t>
  </si>
  <si>
    <t>Ед. изм.</t>
  </si>
  <si>
    <t>Изделие, един.</t>
  </si>
  <si>
    <t>Итого, един.</t>
  </si>
  <si>
    <t>ЦЕНА</t>
  </si>
  <si>
    <t>К</t>
  </si>
  <si>
    <t>ЦЕНА с К</t>
  </si>
  <si>
    <t>СУММА</t>
  </si>
  <si>
    <t>RAL</t>
  </si>
  <si>
    <t>Тип   поверх-ти</t>
  </si>
  <si>
    <t>Площ. ед-цы</t>
  </si>
  <si>
    <t>Общая площ.</t>
  </si>
  <si>
    <t>Примечание</t>
  </si>
  <si>
    <t>№</t>
  </si>
  <si>
    <t>дата</t>
  </si>
  <si>
    <t>Высота</t>
  </si>
  <si>
    <t>Ширина</t>
  </si>
  <si>
    <t>Глубина</t>
  </si>
  <si>
    <t>Периметр</t>
  </si>
  <si>
    <t>Длина</t>
  </si>
  <si>
    <t>271 цех ПТЗ</t>
  </si>
  <si>
    <t>-</t>
  </si>
  <si>
    <t>ПФ37.990.00852-0-0</t>
  </si>
  <si>
    <t>Панель</t>
  </si>
  <si>
    <t>шт</t>
  </si>
  <si>
    <t>Глянец</t>
  </si>
  <si>
    <t>амика</t>
  </si>
  <si>
    <t>ПФ19.000.00638-0-0</t>
  </si>
  <si>
    <t>Хомут</t>
  </si>
  <si>
    <t>п/м</t>
  </si>
  <si>
    <t>Teknos</t>
  </si>
  <si>
    <t>ПФ19.000.00757-0-0</t>
  </si>
  <si>
    <t>кронштейн</t>
  </si>
  <si>
    <t>уп</t>
  </si>
  <si>
    <t>ПФ46.140.00248-0-0</t>
  </si>
  <si>
    <t>Гидробак</t>
  </si>
  <si>
    <t>кв</t>
  </si>
  <si>
    <t>упаковка</t>
  </si>
  <si>
    <t>м2</t>
  </si>
  <si>
    <t>ПФ46.140.00054-0-0</t>
  </si>
  <si>
    <t>700А.46.14.000-3</t>
  </si>
  <si>
    <t>ПФ39.020.00010-0-0</t>
  </si>
  <si>
    <t>744-39.02.003-3</t>
  </si>
  <si>
    <t>Крышка</t>
  </si>
  <si>
    <t>ПФ19.000.00633-0-0</t>
  </si>
  <si>
    <t>744Р1-19.00.130</t>
  </si>
  <si>
    <t>Труба</t>
  </si>
  <si>
    <t>ПФ19.000.00636-0-0</t>
  </si>
  <si>
    <t>744Р1-19.00.140</t>
  </si>
  <si>
    <t>Насадок</t>
  </si>
  <si>
    <t>ПФ68.000.00043-0-0</t>
  </si>
  <si>
    <t>744РС-68.00.100-2</t>
  </si>
  <si>
    <t>постамент</t>
  </si>
  <si>
    <t>ПФ82.100.00105-0-0</t>
  </si>
  <si>
    <t>740-82.10.040</t>
  </si>
  <si>
    <t>Ступенька</t>
  </si>
  <si>
    <t>и/з</t>
  </si>
  <si>
    <t>ПФ84.000.02284-0-0</t>
  </si>
  <si>
    <t>744РС-84.00.720-1</t>
  </si>
  <si>
    <t>платик</t>
  </si>
  <si>
    <t>ПФ84.000.02285-0-0</t>
  </si>
  <si>
    <t>744РС-84.00.720-1-01</t>
  </si>
  <si>
    <t>новая цена скидка</t>
  </si>
  <si>
    <t>ПФ37.170.00023-0-0</t>
  </si>
  <si>
    <t>744Р-37.17.020-3</t>
  </si>
  <si>
    <t>Корпус</t>
  </si>
  <si>
    <t>ПФ39.020.00151-0-0</t>
  </si>
  <si>
    <t>744РС-39.02.010-2</t>
  </si>
  <si>
    <t>ПФ39.020.00153-0-0</t>
  </si>
  <si>
    <t>744РС-39.02.050-3</t>
  </si>
  <si>
    <t>ПФ39.020.00133-0-0</t>
  </si>
  <si>
    <t>744РС-39.02.070</t>
  </si>
  <si>
    <t>полка</t>
  </si>
  <si>
    <t>260 цех ПТЗ</t>
  </si>
  <si>
    <t>ПФ81.100.00083-0-0</t>
  </si>
  <si>
    <t>744Р-81.10.026</t>
  </si>
  <si>
    <t>глянец</t>
  </si>
  <si>
    <t>ПФ00.170.00380-0-0</t>
  </si>
  <si>
    <t>744Р4-00.17.250</t>
  </si>
  <si>
    <t>Горл.Маслозал</t>
  </si>
  <si>
    <t>ПФ81.100.00084-0-0</t>
  </si>
  <si>
    <t>744Р1-81.10.016</t>
  </si>
  <si>
    <t>з</t>
  </si>
  <si>
    <t>ПФ34.000.01033-0-0</t>
  </si>
  <si>
    <t>744Р-34.00.010-7</t>
  </si>
  <si>
    <t>ПФ99.990.01565-0-0</t>
  </si>
  <si>
    <t>5020-81.00.045-01</t>
  </si>
  <si>
    <t>ПФ67.000.00571-0-0</t>
  </si>
  <si>
    <t>744-67.00.030-1</t>
  </si>
  <si>
    <t>Поручень</t>
  </si>
  <si>
    <t>ПФ19.000.00860-0-0</t>
  </si>
  <si>
    <t>744Р3-19.00.050</t>
  </si>
  <si>
    <t>труба</t>
  </si>
  <si>
    <t>Marpol</t>
  </si>
  <si>
    <t>ПФ67.000.01341-0-0</t>
  </si>
  <si>
    <t>744РС-67.00.240-4</t>
  </si>
  <si>
    <t>ПФ39.020.00008-0-0</t>
  </si>
  <si>
    <t>744-39.02.020-2</t>
  </si>
  <si>
    <t>ПФ99.990.01124-0-0</t>
  </si>
  <si>
    <t>6010-13.00.050</t>
  </si>
  <si>
    <t>Лента</t>
  </si>
  <si>
    <t>Э2256010-67.08.040</t>
  </si>
  <si>
    <t>Грунт</t>
  </si>
</sst>
</file>

<file path=xl/styles.xml><?xml version="1.0" encoding="utf-8"?>
<styleSheet xmlns="http://schemas.openxmlformats.org/spreadsheetml/2006/main">
  <numFmts count="3">
    <numFmt numFmtId="164" formatCode="0.00;[Red]0.00"/>
    <numFmt numFmtId="166" formatCode="General;;&quot;нет совп.&quot;"/>
    <numFmt numFmtId="167" formatCode="0.00;;&quot;нет совп.&quot;"/>
  </numFmts>
  <fonts count="7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indexed="10"/>
      <name val="Arial"/>
      <family val="2"/>
      <charset val="204"/>
    </font>
    <font>
      <i/>
      <sz val="8"/>
      <name val="Arial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6" fontId="1" fillId="2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6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16" fontId="1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" fontId="1" fillId="2" borderId="8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/>
    </xf>
    <xf numFmtId="164" fontId="3" fillId="5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16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/>
    </xf>
    <xf numFmtId="164" fontId="3" fillId="5" borderId="11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3" fillId="5" borderId="8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" fontId="1" fillId="2" borderId="8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3" fillId="5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" fontId="1" fillId="2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/>
    </xf>
    <xf numFmtId="164" fontId="3" fillId="5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164" fontId="4" fillId="2" borderId="15" xfId="0" applyNumberFormat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16" fontId="1" fillId="0" borderId="8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6" fontId="1" fillId="0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indexed="52"/>
        </patternFill>
      </fill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4541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ТОКОЛ"/>
    </sheetNames>
    <sheetDataSet>
      <sheetData sheetId="0">
        <row r="3">
          <cell r="B3" t="str">
            <v>703МА-67.00.016</v>
          </cell>
          <cell r="C3" t="str">
            <v>планка</v>
          </cell>
          <cell r="D3">
            <v>1</v>
          </cell>
          <cell r="E3">
            <v>9003</v>
          </cell>
          <cell r="F3">
            <v>26.45</v>
          </cell>
          <cell r="G3">
            <v>22.415254237288135</v>
          </cell>
        </row>
        <row r="4">
          <cell r="B4" t="str">
            <v>6010-84.00.189-01</v>
          </cell>
          <cell r="C4" t="str">
            <v>Угольник</v>
          </cell>
          <cell r="D4">
            <v>1</v>
          </cell>
          <cell r="E4">
            <v>5015</v>
          </cell>
          <cell r="F4">
            <v>32</v>
          </cell>
          <cell r="G4">
            <v>27.118644067796609</v>
          </cell>
        </row>
        <row r="5">
          <cell r="B5" t="str">
            <v>6010-84.00.200-1</v>
          </cell>
          <cell r="C5" t="str">
            <v>Связь</v>
          </cell>
          <cell r="D5">
            <v>1</v>
          </cell>
          <cell r="E5">
            <v>5015</v>
          </cell>
          <cell r="F5">
            <v>161.57</v>
          </cell>
          <cell r="G5">
            <v>136.92372881355931</v>
          </cell>
        </row>
        <row r="6">
          <cell r="B6" t="str">
            <v>702МВ-82.00.020</v>
          </cell>
          <cell r="C6" t="str">
            <v>Крышка</v>
          </cell>
          <cell r="D6">
            <v>1</v>
          </cell>
          <cell r="E6">
            <v>9003</v>
          </cell>
          <cell r="F6">
            <v>192.19</v>
          </cell>
          <cell r="G6">
            <v>162.87288135593221</v>
          </cell>
        </row>
        <row r="7">
          <cell r="B7" t="str">
            <v>744Р.82.10.140</v>
          </cell>
          <cell r="C7" t="str">
            <v>Опора</v>
          </cell>
          <cell r="D7">
            <v>1</v>
          </cell>
          <cell r="E7">
            <v>5015</v>
          </cell>
          <cell r="F7">
            <v>76.8</v>
          </cell>
          <cell r="G7">
            <v>65.084745762711862</v>
          </cell>
        </row>
        <row r="8">
          <cell r="B8" t="str">
            <v>744Р-82.10.130</v>
          </cell>
          <cell r="C8" t="str">
            <v>Ограничит</v>
          </cell>
          <cell r="D8">
            <v>1</v>
          </cell>
          <cell r="E8">
            <v>5015</v>
          </cell>
          <cell r="F8">
            <v>22</v>
          </cell>
          <cell r="G8">
            <v>18.64406779661017</v>
          </cell>
        </row>
        <row r="9">
          <cell r="B9" t="str">
            <v>702МВ-84.02.030</v>
          </cell>
          <cell r="C9" t="str">
            <v>Подножка</v>
          </cell>
          <cell r="D9">
            <v>1</v>
          </cell>
          <cell r="E9">
            <v>5015</v>
          </cell>
          <cell r="F9">
            <v>40.479999999999997</v>
          </cell>
          <cell r="G9">
            <v>34.305084745762713</v>
          </cell>
        </row>
        <row r="10">
          <cell r="B10" t="str">
            <v>6010-84.00.010-2-01Т</v>
          </cell>
          <cell r="C10" t="str">
            <v>Арка передняя</v>
          </cell>
          <cell r="D10">
            <v>1</v>
          </cell>
          <cell r="E10">
            <v>5015</v>
          </cell>
          <cell r="F10">
            <v>1647.79</v>
          </cell>
          <cell r="G10">
            <v>1396.4322033898304</v>
          </cell>
        </row>
        <row r="11">
          <cell r="B11" t="str">
            <v>744Р3-19.00.030</v>
          </cell>
          <cell r="C11" t="str">
            <v>Труба</v>
          </cell>
          <cell r="D11">
            <v>1</v>
          </cell>
          <cell r="E11">
            <v>9004</v>
          </cell>
          <cell r="F11">
            <v>150.15</v>
          </cell>
          <cell r="G11">
            <v>127.24576271186442</v>
          </cell>
        </row>
        <row r="12">
          <cell r="B12" t="str">
            <v>744Р3-81.00.014-2</v>
          </cell>
          <cell r="C12" t="str">
            <v>рамка</v>
          </cell>
          <cell r="D12">
            <v>1</v>
          </cell>
          <cell r="E12">
            <v>9004</v>
          </cell>
          <cell r="F12">
            <v>89</v>
          </cell>
          <cell r="G12">
            <v>75.423728813559322</v>
          </cell>
        </row>
        <row r="13">
          <cell r="B13" t="str">
            <v>Э744Р1-19.00.580</v>
          </cell>
          <cell r="C13" t="str">
            <v>Труба</v>
          </cell>
          <cell r="D13">
            <v>1</v>
          </cell>
          <cell r="E13">
            <v>9004</v>
          </cell>
          <cell r="F13">
            <v>151.11000000000001</v>
          </cell>
          <cell r="G13">
            <v>128.05932203389833</v>
          </cell>
        </row>
        <row r="14">
          <cell r="B14" t="str">
            <v>АС-42.00.130-1</v>
          </cell>
          <cell r="C14" t="str">
            <v>Кожух</v>
          </cell>
          <cell r="D14">
            <v>1</v>
          </cell>
          <cell r="E14">
            <v>1021</v>
          </cell>
          <cell r="F14">
            <v>218.5</v>
          </cell>
          <cell r="G14">
            <v>185.16949152542372</v>
          </cell>
        </row>
        <row r="15">
          <cell r="B15" t="str">
            <v>744Р-37.49.020</v>
          </cell>
          <cell r="C15" t="str">
            <v>Крышка</v>
          </cell>
          <cell r="D15">
            <v>1</v>
          </cell>
          <cell r="E15">
            <v>5015</v>
          </cell>
          <cell r="F15">
            <v>334.4</v>
          </cell>
          <cell r="G15">
            <v>283.38983050847457</v>
          </cell>
        </row>
        <row r="16">
          <cell r="B16" t="str">
            <v>700А11.00.150</v>
          </cell>
          <cell r="C16" t="str">
            <v>Подножка</v>
          </cell>
          <cell r="D16">
            <v>1</v>
          </cell>
          <cell r="E16">
            <v>5015</v>
          </cell>
          <cell r="F16">
            <v>54</v>
          </cell>
          <cell r="G16">
            <v>45.762711864406782</v>
          </cell>
        </row>
        <row r="17">
          <cell r="B17" t="str">
            <v>744Р1Е3-19.00.020</v>
          </cell>
          <cell r="C17" t="str">
            <v xml:space="preserve">Переход </v>
          </cell>
          <cell r="D17">
            <v>1</v>
          </cell>
          <cell r="E17">
            <v>9004</v>
          </cell>
          <cell r="F17">
            <v>29.9</v>
          </cell>
          <cell r="G17">
            <v>25.338983050847457</v>
          </cell>
        </row>
        <row r="18">
          <cell r="B18" t="str">
            <v>5015-84.00.140</v>
          </cell>
          <cell r="C18" t="str">
            <v>Сетка</v>
          </cell>
          <cell r="D18">
            <v>1</v>
          </cell>
          <cell r="E18">
            <v>5015</v>
          </cell>
          <cell r="F18">
            <v>232.77</v>
          </cell>
          <cell r="G18">
            <v>197.26271186440678</v>
          </cell>
        </row>
        <row r="19">
          <cell r="B19" t="str">
            <v>6010-84.00.230-1</v>
          </cell>
          <cell r="C19" t="str">
            <v>Рычаг</v>
          </cell>
          <cell r="D19">
            <v>1</v>
          </cell>
          <cell r="E19">
            <v>5015</v>
          </cell>
          <cell r="F19">
            <v>44</v>
          </cell>
          <cell r="G19">
            <v>37.288135593220339</v>
          </cell>
        </row>
        <row r="20">
          <cell r="B20" t="str">
            <v>6010-67.00.025-1</v>
          </cell>
          <cell r="C20" t="str">
            <v>Крышка</v>
          </cell>
          <cell r="D20">
            <v>1</v>
          </cell>
          <cell r="E20">
            <v>1021</v>
          </cell>
          <cell r="F20">
            <v>77</v>
          </cell>
          <cell r="G20">
            <v>65.254237288135599</v>
          </cell>
        </row>
        <row r="21">
          <cell r="B21" t="str">
            <v>744Р3-13.00.090</v>
          </cell>
          <cell r="C21" t="str">
            <v>Труба</v>
          </cell>
          <cell r="D21">
            <v>1</v>
          </cell>
          <cell r="E21">
            <v>7024</v>
          </cell>
          <cell r="F21">
            <v>26.45</v>
          </cell>
          <cell r="G21">
            <v>22.415254237288135</v>
          </cell>
        </row>
        <row r="22">
          <cell r="B22" t="str">
            <v>744Р-34.00.270</v>
          </cell>
          <cell r="C22" t="str">
            <v>Труба</v>
          </cell>
          <cell r="D22">
            <v>1</v>
          </cell>
          <cell r="E22">
            <v>7024</v>
          </cell>
          <cell r="F22">
            <v>51.06</v>
          </cell>
          <cell r="G22">
            <v>43.271186440677965</v>
          </cell>
        </row>
        <row r="23">
          <cell r="B23" t="str">
            <v>708УДМ-84.00.160-01</v>
          </cell>
          <cell r="C23" t="str">
            <v>Поручень</v>
          </cell>
          <cell r="D23">
            <v>1</v>
          </cell>
          <cell r="E23">
            <v>7024</v>
          </cell>
          <cell r="F23">
            <v>244.66</v>
          </cell>
          <cell r="G23">
            <v>207.33898305084745</v>
          </cell>
        </row>
        <row r="24">
          <cell r="B24" t="str">
            <v xml:space="preserve">708УДМ-84.00.160  </v>
          </cell>
          <cell r="C24" t="str">
            <v>Поручень</v>
          </cell>
          <cell r="D24">
            <v>1</v>
          </cell>
          <cell r="E24">
            <v>7024</v>
          </cell>
          <cell r="F24">
            <v>244.66</v>
          </cell>
          <cell r="G24">
            <v>207.33898305084745</v>
          </cell>
        </row>
        <row r="25">
          <cell r="B25" t="str">
            <v>744Р1-11.01.000-7</v>
          </cell>
          <cell r="C25" t="str">
            <v>Бак Топл.</v>
          </cell>
          <cell r="D25">
            <v>1</v>
          </cell>
          <cell r="E25">
            <v>7024</v>
          </cell>
          <cell r="F25">
            <v>2825.5499999999997</v>
          </cell>
          <cell r="G25">
            <v>2394.5338983050847</v>
          </cell>
        </row>
        <row r="26">
          <cell r="B26" t="str">
            <v>744Р1-81.00.110</v>
          </cell>
          <cell r="C26" t="str">
            <v>кронштейн</v>
          </cell>
          <cell r="D26">
            <v>1</v>
          </cell>
          <cell r="E26">
            <v>9004</v>
          </cell>
          <cell r="F26">
            <v>25.3</v>
          </cell>
          <cell r="G26">
            <v>21.440677966101696</v>
          </cell>
        </row>
        <row r="27">
          <cell r="B27" t="str">
            <v>703МА-28.12.005</v>
          </cell>
          <cell r="C27" t="str">
            <v>Кожух</v>
          </cell>
          <cell r="D27">
            <v>1</v>
          </cell>
          <cell r="E27">
            <v>3002</v>
          </cell>
          <cell r="F27">
            <v>204.8</v>
          </cell>
          <cell r="G27">
            <v>173.55932203389833</v>
          </cell>
        </row>
        <row r="28">
          <cell r="B28" t="str">
            <v>744Р3М-81.00.011</v>
          </cell>
          <cell r="C28" t="str">
            <v>Уголок</v>
          </cell>
          <cell r="D28">
            <v>1</v>
          </cell>
          <cell r="E28">
            <v>9004</v>
          </cell>
          <cell r="F28">
            <v>22</v>
          </cell>
          <cell r="G28">
            <v>18.64406779661017</v>
          </cell>
        </row>
        <row r="29">
          <cell r="B29" t="str">
            <v>744Р2-10.00.033-2</v>
          </cell>
          <cell r="C29" t="str">
            <v>защита</v>
          </cell>
          <cell r="D29">
            <v>1</v>
          </cell>
          <cell r="E29">
            <v>9004</v>
          </cell>
          <cell r="F29">
            <v>54</v>
          </cell>
          <cell r="G29">
            <v>45.762711864406782</v>
          </cell>
        </row>
        <row r="30">
          <cell r="B30" t="str">
            <v>744Р3-19.00.098</v>
          </cell>
          <cell r="C30" t="str">
            <v>труба</v>
          </cell>
          <cell r="D30">
            <v>1</v>
          </cell>
          <cell r="E30">
            <v>7024</v>
          </cell>
          <cell r="F30">
            <v>42.55</v>
          </cell>
          <cell r="G30">
            <v>36.059322033898304</v>
          </cell>
        </row>
        <row r="31">
          <cell r="B31" t="str">
            <v>744Р3М-19.00.110</v>
          </cell>
          <cell r="C31" t="str">
            <v>кронштейн</v>
          </cell>
          <cell r="D31">
            <v>1</v>
          </cell>
          <cell r="E31">
            <v>7024</v>
          </cell>
          <cell r="F31">
            <v>85.1</v>
          </cell>
          <cell r="G31">
            <v>72.118644067796609</v>
          </cell>
        </row>
        <row r="32">
          <cell r="B32" t="str">
            <v>744Р3М-19.00.160</v>
          </cell>
          <cell r="C32" t="str">
            <v>Труба</v>
          </cell>
          <cell r="D32">
            <v>1</v>
          </cell>
          <cell r="E32">
            <v>9004</v>
          </cell>
          <cell r="F32">
            <v>74</v>
          </cell>
          <cell r="G32">
            <v>62.711864406779661</v>
          </cell>
        </row>
        <row r="33">
          <cell r="B33" t="str">
            <v>6010-67.00.190-4</v>
          </cell>
          <cell r="C33" t="str">
            <v>Поручень</v>
          </cell>
          <cell r="D33">
            <v>1</v>
          </cell>
          <cell r="E33">
            <v>1021</v>
          </cell>
          <cell r="F33">
            <v>37.950000000000003</v>
          </cell>
          <cell r="G33">
            <v>32.161016949152547</v>
          </cell>
        </row>
        <row r="34">
          <cell r="B34" t="str">
            <v>744Р1-81.10.016</v>
          </cell>
          <cell r="C34" t="str">
            <v>Труба</v>
          </cell>
          <cell r="D34">
            <v>1</v>
          </cell>
          <cell r="E34">
            <v>7024</v>
          </cell>
          <cell r="F34">
            <v>42.32</v>
          </cell>
          <cell r="G34">
            <v>35.864406779661017</v>
          </cell>
        </row>
        <row r="35">
          <cell r="B35" t="str">
            <v>Э2765010-19.00.550</v>
          </cell>
          <cell r="C35" t="str">
            <v>Патруб</v>
          </cell>
          <cell r="D35">
            <v>1</v>
          </cell>
          <cell r="E35">
            <v>9004</v>
          </cell>
          <cell r="F35">
            <v>29.9</v>
          </cell>
          <cell r="G35">
            <v>25.338983050847457</v>
          </cell>
        </row>
        <row r="36">
          <cell r="B36" t="str">
            <v>744Р3М-13.00.052</v>
          </cell>
          <cell r="C36" t="str">
            <v>Труба</v>
          </cell>
          <cell r="D36">
            <v>1</v>
          </cell>
          <cell r="E36">
            <v>7024</v>
          </cell>
          <cell r="F36">
            <v>37.03</v>
          </cell>
          <cell r="G36">
            <v>31.381355932203391</v>
          </cell>
        </row>
        <row r="37">
          <cell r="B37" t="str">
            <v>7360-17.02.010</v>
          </cell>
          <cell r="C37" t="str">
            <v>кронштейн</v>
          </cell>
          <cell r="D37">
            <v>1</v>
          </cell>
          <cell r="E37">
            <v>7024</v>
          </cell>
          <cell r="F37">
            <v>79.349999999999994</v>
          </cell>
          <cell r="G37">
            <v>67.245762711864401</v>
          </cell>
        </row>
        <row r="38">
          <cell r="B38" t="str">
            <v>744Р3-19.00.035</v>
          </cell>
          <cell r="C38" t="str">
            <v>кронштейн</v>
          </cell>
          <cell r="D38">
            <v>1</v>
          </cell>
          <cell r="E38">
            <v>9004</v>
          </cell>
          <cell r="F38">
            <v>35</v>
          </cell>
          <cell r="G38">
            <v>29.661016949152543</v>
          </cell>
        </row>
        <row r="39">
          <cell r="B39" t="str">
            <v>5010-19.00.210</v>
          </cell>
          <cell r="C39" t="str">
            <v>Тр.Возд</v>
          </cell>
          <cell r="D39">
            <v>1</v>
          </cell>
          <cell r="E39">
            <v>9004</v>
          </cell>
          <cell r="F39">
            <v>334.88</v>
          </cell>
          <cell r="G39">
            <v>283.79661016949154</v>
          </cell>
        </row>
        <row r="40">
          <cell r="B40" t="str">
            <v>703МА-15.00.140</v>
          </cell>
          <cell r="C40" t="str">
            <v>Труба</v>
          </cell>
          <cell r="D40">
            <v>1</v>
          </cell>
          <cell r="E40">
            <v>7024</v>
          </cell>
          <cell r="F40">
            <v>42.55</v>
          </cell>
          <cell r="G40">
            <v>36.059322033898304</v>
          </cell>
        </row>
        <row r="41">
          <cell r="B41" t="str">
            <v>703МА-15.00.150</v>
          </cell>
          <cell r="C41" t="str">
            <v>Труба</v>
          </cell>
          <cell r="D41">
            <v>1</v>
          </cell>
          <cell r="E41">
            <v>7024</v>
          </cell>
          <cell r="F41">
            <v>42.55</v>
          </cell>
          <cell r="G41">
            <v>36.059322033898304</v>
          </cell>
        </row>
        <row r="42">
          <cell r="B42" t="str">
            <v>Э744Р3М-19.00.070-3</v>
          </cell>
          <cell r="C42" t="str">
            <v>Патруб</v>
          </cell>
          <cell r="D42">
            <v>1</v>
          </cell>
          <cell r="E42">
            <v>9004</v>
          </cell>
          <cell r="F42">
            <v>30</v>
          </cell>
          <cell r="G42">
            <v>25.423728813559322</v>
          </cell>
        </row>
        <row r="43">
          <cell r="B43" t="str">
            <v>744Р-46.00.350</v>
          </cell>
          <cell r="C43" t="str">
            <v>труба</v>
          </cell>
          <cell r="D43">
            <v>1</v>
          </cell>
          <cell r="E43">
            <v>7024</v>
          </cell>
          <cell r="F43">
            <v>26.45</v>
          </cell>
          <cell r="G43">
            <v>22.415254237288135</v>
          </cell>
        </row>
        <row r="44">
          <cell r="B44" t="str">
            <v>Э744Р3М-19.00.070-3</v>
          </cell>
          <cell r="C44" t="str">
            <v>Патруб</v>
          </cell>
          <cell r="D44">
            <v>1</v>
          </cell>
          <cell r="E44">
            <v>9004</v>
          </cell>
          <cell r="F44">
            <v>30</v>
          </cell>
          <cell r="G44">
            <v>25.423728813559322</v>
          </cell>
        </row>
        <row r="45">
          <cell r="B45" t="str">
            <v>744РС-84.00.203</v>
          </cell>
          <cell r="C45" t="str">
            <v>уголок</v>
          </cell>
          <cell r="D45">
            <v>1</v>
          </cell>
          <cell r="E45">
            <v>9004</v>
          </cell>
          <cell r="F45">
            <v>81.400000000000006</v>
          </cell>
          <cell r="G45">
            <v>68.983050847457633</v>
          </cell>
        </row>
        <row r="46">
          <cell r="B46" t="str">
            <v>744РС-37.99.013</v>
          </cell>
          <cell r="C46" t="str">
            <v>Панель</v>
          </cell>
          <cell r="D46">
            <v>1</v>
          </cell>
          <cell r="E46">
            <v>9004</v>
          </cell>
          <cell r="F46">
            <v>15</v>
          </cell>
          <cell r="G46">
            <v>12.711864406779661</v>
          </cell>
        </row>
        <row r="47">
          <cell r="B47" t="str">
            <v>5020-80.22.020</v>
          </cell>
          <cell r="C47" t="str">
            <v>Опора</v>
          </cell>
          <cell r="D47">
            <v>1</v>
          </cell>
          <cell r="E47">
            <v>1021</v>
          </cell>
          <cell r="F47">
            <v>341.32</v>
          </cell>
          <cell r="G47">
            <v>289.25423728813558</v>
          </cell>
        </row>
        <row r="48">
          <cell r="B48" t="str">
            <v>5020-80.22.020-01</v>
          </cell>
          <cell r="C48" t="str">
            <v>Опора</v>
          </cell>
          <cell r="D48">
            <v>1</v>
          </cell>
          <cell r="E48">
            <v>1021</v>
          </cell>
          <cell r="F48">
            <v>341.32</v>
          </cell>
          <cell r="G48">
            <v>289.25423728813558</v>
          </cell>
        </row>
        <row r="49">
          <cell r="B49" t="str">
            <v>743ПУ-67.70.090</v>
          </cell>
          <cell r="D49">
            <v>1</v>
          </cell>
          <cell r="E49">
            <v>7024</v>
          </cell>
          <cell r="F49">
            <v>15.525</v>
          </cell>
          <cell r="G49">
            <v>13.15677966101695</v>
          </cell>
        </row>
        <row r="50">
          <cell r="B50" t="str">
            <v>744Р3-19.00.035</v>
          </cell>
          <cell r="C50" t="str">
            <v>кронштейн</v>
          </cell>
          <cell r="D50">
            <v>1</v>
          </cell>
          <cell r="E50">
            <v>9005</v>
          </cell>
          <cell r="F50">
            <v>30</v>
          </cell>
          <cell r="G50">
            <v>25.423728813559322</v>
          </cell>
        </row>
        <row r="51">
          <cell r="B51" t="str">
            <v>703МА.1208-84.00.124</v>
          </cell>
          <cell r="C51" t="str">
            <v>Подкр.Пер</v>
          </cell>
          <cell r="D51">
            <v>1</v>
          </cell>
          <cell r="E51">
            <v>7024</v>
          </cell>
          <cell r="F51">
            <v>122.70960000000001</v>
          </cell>
          <cell r="G51">
            <v>103.99118644067798</v>
          </cell>
        </row>
        <row r="52">
          <cell r="B52" t="str">
            <v>84.00.720-1</v>
          </cell>
          <cell r="C52" t="str">
            <v>платик</v>
          </cell>
          <cell r="D52">
            <v>1</v>
          </cell>
          <cell r="E52">
            <v>7024</v>
          </cell>
          <cell r="F52">
            <v>31.05</v>
          </cell>
          <cell r="G52">
            <v>26.3135593220339</v>
          </cell>
        </row>
        <row r="53">
          <cell r="B53" t="str">
            <v>84.00.720-1-01</v>
          </cell>
          <cell r="C53" t="str">
            <v>платик</v>
          </cell>
          <cell r="D53">
            <v>1</v>
          </cell>
          <cell r="E53">
            <v>7024</v>
          </cell>
          <cell r="F53">
            <v>31.05</v>
          </cell>
          <cell r="G53">
            <v>26.3135593220339</v>
          </cell>
        </row>
        <row r="54">
          <cell r="B54" t="str">
            <v>744РС-67.01.104</v>
          </cell>
          <cell r="C54" t="str">
            <v>Уголок</v>
          </cell>
          <cell r="D54">
            <v>1</v>
          </cell>
          <cell r="E54">
            <v>7024</v>
          </cell>
          <cell r="F54">
            <v>15.525</v>
          </cell>
          <cell r="G54">
            <v>13.15677966101695</v>
          </cell>
        </row>
        <row r="55">
          <cell r="B55" t="str">
            <v>744Р-46.00.370</v>
          </cell>
          <cell r="C55" t="str">
            <v>кронштейн</v>
          </cell>
          <cell r="D55">
            <v>1</v>
          </cell>
          <cell r="E55">
            <v>7024</v>
          </cell>
          <cell r="F55">
            <v>31.05</v>
          </cell>
          <cell r="G55">
            <v>26.3135593220339</v>
          </cell>
        </row>
        <row r="56">
          <cell r="B56" t="str">
            <v>84.00.720-1</v>
          </cell>
          <cell r="C56" t="str">
            <v>платик</v>
          </cell>
          <cell r="D56">
            <v>1</v>
          </cell>
          <cell r="E56">
            <v>7024</v>
          </cell>
          <cell r="F56">
            <v>31.05</v>
          </cell>
          <cell r="G56">
            <v>26.3135593220339</v>
          </cell>
        </row>
        <row r="57">
          <cell r="B57" t="str">
            <v>744Р3-19.00.035</v>
          </cell>
          <cell r="C57" t="str">
            <v>кронштейн</v>
          </cell>
          <cell r="D57">
            <v>1</v>
          </cell>
          <cell r="E57">
            <v>9004</v>
          </cell>
          <cell r="F57">
            <v>29</v>
          </cell>
          <cell r="G57">
            <v>24.576271186440678</v>
          </cell>
        </row>
        <row r="58">
          <cell r="B58" t="str">
            <v>84.00.720-1-01</v>
          </cell>
          <cell r="C58" t="str">
            <v>платик</v>
          </cell>
          <cell r="D58">
            <v>1</v>
          </cell>
          <cell r="E58">
            <v>7024</v>
          </cell>
          <cell r="F58">
            <v>31.05</v>
          </cell>
          <cell r="G58">
            <v>26.3135593220339</v>
          </cell>
        </row>
        <row r="59">
          <cell r="B59" t="str">
            <v>744РС-67.01.104</v>
          </cell>
          <cell r="C59" t="str">
            <v>Уголок</v>
          </cell>
          <cell r="D59">
            <v>1</v>
          </cell>
          <cell r="E59">
            <v>7024</v>
          </cell>
          <cell r="F59">
            <v>15.525</v>
          </cell>
          <cell r="G59">
            <v>13.15677966101695</v>
          </cell>
        </row>
        <row r="60">
          <cell r="B60" t="str">
            <v>744Р-46.00.370</v>
          </cell>
          <cell r="C60" t="str">
            <v>кронштейн</v>
          </cell>
          <cell r="D60">
            <v>1</v>
          </cell>
          <cell r="E60">
            <v>7024</v>
          </cell>
          <cell r="F60">
            <v>31.05</v>
          </cell>
          <cell r="G60">
            <v>26.3135593220339</v>
          </cell>
        </row>
        <row r="61">
          <cell r="B61" t="str">
            <v>744Р3-19.00.035</v>
          </cell>
          <cell r="C61" t="str">
            <v>кронштейн</v>
          </cell>
          <cell r="D61">
            <v>1</v>
          </cell>
          <cell r="E61">
            <v>9004</v>
          </cell>
          <cell r="F61">
            <v>30</v>
          </cell>
          <cell r="G61">
            <v>25.423728813559322</v>
          </cell>
        </row>
        <row r="62">
          <cell r="B62" t="str">
            <v>743ПУ-3-67.80.010</v>
          </cell>
          <cell r="C62" t="str">
            <v>кронштейн</v>
          </cell>
          <cell r="D62">
            <v>1</v>
          </cell>
          <cell r="E62">
            <v>7024</v>
          </cell>
          <cell r="F62">
            <v>31.05</v>
          </cell>
          <cell r="G62">
            <v>26.3135593220339</v>
          </cell>
        </row>
        <row r="63">
          <cell r="B63" t="str">
            <v>743ПУ-3-67.80.020</v>
          </cell>
          <cell r="C63" t="str">
            <v>кронштейн</v>
          </cell>
          <cell r="D63">
            <v>1</v>
          </cell>
          <cell r="E63">
            <v>7024</v>
          </cell>
          <cell r="F63">
            <v>31.05</v>
          </cell>
          <cell r="G63">
            <v>26.3135593220339</v>
          </cell>
        </row>
        <row r="64">
          <cell r="B64" t="str">
            <v>703МБА-37.49.064-1</v>
          </cell>
          <cell r="C64" t="str">
            <v>Прижим</v>
          </cell>
          <cell r="D64">
            <v>1</v>
          </cell>
          <cell r="E64">
            <v>7024</v>
          </cell>
          <cell r="F64">
            <v>23.805</v>
          </cell>
          <cell r="G64">
            <v>20.173728813559322</v>
          </cell>
        </row>
        <row r="65">
          <cell r="B65" t="str">
            <v>744Р-46.14.000-5</v>
          </cell>
          <cell r="C65" t="str">
            <v>кронштейн</v>
          </cell>
          <cell r="D65">
            <v>1</v>
          </cell>
          <cell r="E65">
            <v>7024</v>
          </cell>
          <cell r="F65">
            <v>31.05</v>
          </cell>
          <cell r="G65">
            <v>26.3135593220339</v>
          </cell>
        </row>
        <row r="66">
          <cell r="B66" t="str">
            <v>743ПУ-67.70.080</v>
          </cell>
          <cell r="C66" t="str">
            <v>опора</v>
          </cell>
          <cell r="D66">
            <v>1</v>
          </cell>
          <cell r="E66">
            <v>7024</v>
          </cell>
          <cell r="F66">
            <v>58.589999999999996</v>
          </cell>
          <cell r="G66">
            <v>49.652542372881356</v>
          </cell>
        </row>
        <row r="67">
          <cell r="B67" t="str">
            <v>743ПУ-67.70.090</v>
          </cell>
          <cell r="C67" t="str">
            <v>Пластина</v>
          </cell>
          <cell r="D67">
            <v>1</v>
          </cell>
          <cell r="E67">
            <v>7024</v>
          </cell>
          <cell r="F67">
            <v>15.525</v>
          </cell>
          <cell r="G67">
            <v>13.15677966101695</v>
          </cell>
        </row>
        <row r="68">
          <cell r="B68" t="str">
            <v>744Р3-39.03.012</v>
          </cell>
          <cell r="C68" t="str">
            <v>Эмблема</v>
          </cell>
          <cell r="D68">
            <v>1</v>
          </cell>
          <cell r="E68" t="str">
            <v>Ал.Хром</v>
          </cell>
          <cell r="F68">
            <v>43.7</v>
          </cell>
          <cell r="G68">
            <v>37.033898305084747</v>
          </cell>
        </row>
        <row r="69">
          <cell r="B69" t="str">
            <v>Э2256010-67.08.040-01</v>
          </cell>
          <cell r="C69" t="str">
            <v>Дверь</v>
          </cell>
          <cell r="D69">
            <v>1</v>
          </cell>
          <cell r="E69" t="str">
            <v>Грунт</v>
          </cell>
          <cell r="F69">
            <v>296.01</v>
          </cell>
          <cell r="G69">
            <v>250.85593220338981</v>
          </cell>
        </row>
        <row r="70">
          <cell r="B70" t="str">
            <v>Э2256010-67.08.040</v>
          </cell>
          <cell r="C70" t="str">
            <v>Дверь</v>
          </cell>
          <cell r="D70">
            <v>1</v>
          </cell>
          <cell r="E70" t="str">
            <v>Грунт</v>
          </cell>
          <cell r="F70">
            <v>296.01</v>
          </cell>
          <cell r="G70">
            <v>250.85593220338981</v>
          </cell>
        </row>
        <row r="71">
          <cell r="B71" t="str">
            <v>Э2765020-67.01.000</v>
          </cell>
          <cell r="C71" t="str">
            <v>Кабина Сварная</v>
          </cell>
          <cell r="D71">
            <v>1</v>
          </cell>
          <cell r="E71" t="str">
            <v>грунт/1021</v>
          </cell>
          <cell r="F71">
            <v>15130</v>
          </cell>
          <cell r="G71">
            <v>12822.033898305084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F12"/>
  <sheetViews>
    <sheetView tabSelected="1" workbookViewId="0">
      <selection activeCell="E3" sqref="E3"/>
    </sheetView>
  </sheetViews>
  <sheetFormatPr defaultRowHeight="15"/>
  <cols>
    <col min="2" max="2" width="22.5703125" customWidth="1"/>
    <col min="9" max="9" width="13" customWidth="1"/>
  </cols>
  <sheetData>
    <row r="2" spans="1:6">
      <c r="A2" s="6" t="s">
        <v>7</v>
      </c>
      <c r="B2" s="125" t="s">
        <v>6</v>
      </c>
      <c r="C2" s="125" t="s">
        <v>5</v>
      </c>
      <c r="D2" s="125" t="s">
        <v>4</v>
      </c>
    </row>
    <row r="3" spans="1:6">
      <c r="A3" s="6">
        <v>1</v>
      </c>
      <c r="B3" s="2" t="s">
        <v>0</v>
      </c>
      <c r="C3" s="3">
        <v>9004</v>
      </c>
      <c r="D3" s="1">
        <v>15</v>
      </c>
      <c r="E3" s="126">
        <f>LOOKUP(2,1/(B3=[1]ПРОТОКОЛ!B$2:B$99)/(C3=[1]ПРОТОКОЛ!E$2:E$99)/(D3=[1]ПРОТОКОЛ!F$2:F$99),[1]ПРОТОКОЛ!E$2:E$99)</f>
        <v>9004</v>
      </c>
      <c r="F3" s="127">
        <f>LOOKUP(2,1/(B3=[1]ПРОТОКОЛ!B$2:B$99)/(C3=[1]ПРОТОКОЛ!E$2:E$99)/(D3=[1]ПРОТОКОЛ!F$2:F$99),[1]ПРОТОКОЛ!F$2:F$99)</f>
        <v>15</v>
      </c>
    </row>
    <row r="4" spans="1:6">
      <c r="A4" s="6">
        <v>2</v>
      </c>
      <c r="B4" s="4" t="s">
        <v>1</v>
      </c>
      <c r="C4" s="5">
        <v>9004</v>
      </c>
      <c r="D4" s="1">
        <v>34.5</v>
      </c>
      <c r="E4" s="126" t="e">
        <f>LOOKUP(2,1/(B4=[1]ПРОТОКОЛ!B$2:B$99)/(C4=[1]ПРОТОКОЛ!E$2:E$99)/(D4=[1]ПРОТОКОЛ!F$2:F$99),[1]ПРОТОКОЛ!E$2:E$99)</f>
        <v>#N/A</v>
      </c>
      <c r="F4" s="127" t="e">
        <f>LOOKUP(2,1/(B4=[1]ПРОТОКОЛ!B$2:B$99)/(C4=[1]ПРОТОКОЛ!E$2:E$99)/(D4=[1]ПРОТОКОЛ!F$2:F$99),[1]ПРОТОКОЛ!F$2:F$99)</f>
        <v>#N/A</v>
      </c>
    </row>
    <row r="5" spans="1:6">
      <c r="A5" s="6">
        <v>3</v>
      </c>
      <c r="B5" s="4" t="s">
        <v>2</v>
      </c>
      <c r="C5" s="5">
        <v>9004</v>
      </c>
      <c r="D5" s="1">
        <v>30</v>
      </c>
      <c r="E5" s="126">
        <f>LOOKUP(2,1/(B5=[1]ПРОТОКОЛ!B$2:B$99)/(C5=[1]ПРОТОКОЛ!E$2:E$99)/(D5=[1]ПРОТОКОЛ!F$2:F$99),[1]ПРОТОКОЛ!E$2:E$99)</f>
        <v>9004</v>
      </c>
      <c r="F5" s="127">
        <f>LOOKUP(2,1/(B5=[1]ПРОТОКОЛ!B$2:B$99)/(C5=[1]ПРОТОКОЛ!E$2:E$99)/(D5=[1]ПРОТОКОЛ!F$2:F$99),[1]ПРОТОКОЛ!F$2:F$99)</f>
        <v>30</v>
      </c>
    </row>
    <row r="6" spans="1:6">
      <c r="A6" s="6">
        <v>4</v>
      </c>
      <c r="B6" s="4" t="s">
        <v>3</v>
      </c>
      <c r="C6" s="3">
        <v>7024</v>
      </c>
      <c r="D6" s="1">
        <v>31.05</v>
      </c>
      <c r="E6" s="126">
        <f>LOOKUP(2,1/(B6=[1]ПРОТОКОЛ!B$2:B$99)/(C6=[1]ПРОТОКОЛ!E$2:E$99)/(D6=[1]ПРОТОКОЛ!F$2:F$99),[1]ПРОТОКОЛ!E$2:E$99)</f>
        <v>7024</v>
      </c>
      <c r="F6" s="127">
        <f>LOOKUP(2,1/(B6=[1]ПРОТОКОЛ!B$2:B$99)/(C6=[1]ПРОТОКОЛ!E$2:E$99)/(D6=[1]ПРОТОКОЛ!F$2:F$99),[1]ПРОТОКОЛ!F$2:F$99)</f>
        <v>31.05</v>
      </c>
    </row>
    <row r="7" spans="1:6">
      <c r="A7" s="6">
        <v>5</v>
      </c>
      <c r="B7" s="4" t="s">
        <v>116</v>
      </c>
      <c r="C7" s="3" t="s">
        <v>117</v>
      </c>
      <c r="D7" s="1">
        <v>296.01</v>
      </c>
      <c r="E7" s="126" t="str">
        <f>LOOKUP(2,1/(B7=[1]ПРОТОКОЛ!B$2:B$99)/(C7=[1]ПРОТОКОЛ!E$2:E$99)/(D7=[1]ПРОТОКОЛ!F$2:F$99),[1]ПРОТОКОЛ!E$2:E$99)</f>
        <v>Грунт</v>
      </c>
      <c r="F7" s="127">
        <f>LOOKUP(2,1/(B7=[1]ПРОТОКОЛ!B$2:B$99)/(C7=[1]ПРОТОКОЛ!E$2:E$99)/(D7=[1]ПРОТОКОЛ!F$2:F$99),[1]ПРОТОКОЛ!F$2:F$99)</f>
        <v>296.01</v>
      </c>
    </row>
    <row r="12" spans="1:6">
      <c r="B12" s="128"/>
    </row>
  </sheetData>
  <phoneticPr fontId="0" type="noConversion"/>
  <conditionalFormatting sqref="B3:B7">
    <cfRule type="expression" dxfId="0" priority="1" stopIfTrue="1">
      <formula>УФ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AB55"/>
  <sheetViews>
    <sheetView workbookViewId="0">
      <selection activeCell="F12" sqref="F12"/>
    </sheetView>
  </sheetViews>
  <sheetFormatPr defaultRowHeight="15"/>
  <cols>
    <col min="5" max="5" width="16.140625" customWidth="1"/>
  </cols>
  <sheetData>
    <row r="1" spans="1:28">
      <c r="A1" s="130" t="s">
        <v>8</v>
      </c>
      <c r="B1" s="130"/>
      <c r="C1" s="130" t="s">
        <v>9</v>
      </c>
      <c r="D1" s="130"/>
      <c r="E1" s="130" t="s">
        <v>10</v>
      </c>
      <c r="F1" s="129" t="s">
        <v>11</v>
      </c>
      <c r="G1" s="129" t="s">
        <v>12</v>
      </c>
      <c r="H1" s="129" t="s">
        <v>11</v>
      </c>
      <c r="I1" s="129" t="s">
        <v>13</v>
      </c>
      <c r="J1" s="130" t="s">
        <v>14</v>
      </c>
      <c r="K1" s="130"/>
      <c r="L1" s="130"/>
      <c r="M1" s="130"/>
      <c r="N1" s="130"/>
      <c r="O1" s="129" t="s">
        <v>15</v>
      </c>
      <c r="P1" s="129" t="s">
        <v>16</v>
      </c>
      <c r="Q1" s="129" t="s">
        <v>17</v>
      </c>
      <c r="R1" s="129" t="s">
        <v>18</v>
      </c>
      <c r="S1" s="129" t="s">
        <v>19</v>
      </c>
      <c r="T1" s="129" t="s">
        <v>20</v>
      </c>
      <c r="U1" s="129" t="s">
        <v>21</v>
      </c>
      <c r="V1" s="129" t="s">
        <v>22</v>
      </c>
      <c r="W1" s="129" t="s">
        <v>23</v>
      </c>
      <c r="X1" s="129" t="s">
        <v>24</v>
      </c>
      <c r="Y1" s="129" t="s">
        <v>25</v>
      </c>
      <c r="Z1" s="129" t="s">
        <v>26</v>
      </c>
      <c r="AA1" s="129" t="s">
        <v>27</v>
      </c>
      <c r="AB1" s="7"/>
    </row>
    <row r="2" spans="1:28">
      <c r="A2" s="8" t="s">
        <v>28</v>
      </c>
      <c r="B2" s="8" t="s">
        <v>29</v>
      </c>
      <c r="C2" s="8" t="s">
        <v>28</v>
      </c>
      <c r="D2" s="8" t="s">
        <v>29</v>
      </c>
      <c r="E2" s="130"/>
      <c r="F2" s="129"/>
      <c r="G2" s="129"/>
      <c r="H2" s="129"/>
      <c r="I2" s="129"/>
      <c r="J2" s="8" t="s">
        <v>30</v>
      </c>
      <c r="K2" s="8" t="s">
        <v>31</v>
      </c>
      <c r="L2" s="8" t="s">
        <v>32</v>
      </c>
      <c r="M2" s="8" t="s">
        <v>33</v>
      </c>
      <c r="N2" s="8" t="s">
        <v>34</v>
      </c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7"/>
    </row>
    <row r="3" spans="1:28" ht="15.75" thickBot="1">
      <c r="A3" s="9"/>
      <c r="B3" s="9"/>
      <c r="C3" s="9"/>
      <c r="D3" s="9"/>
      <c r="E3" s="10"/>
      <c r="F3" s="9"/>
      <c r="G3" s="9"/>
      <c r="H3" s="11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7"/>
    </row>
    <row r="4" spans="1:28" ht="15.75" thickBot="1">
      <c r="A4" s="12"/>
      <c r="B4" s="13"/>
      <c r="C4" s="12">
        <v>4907564225</v>
      </c>
      <c r="D4" s="13">
        <v>42873</v>
      </c>
      <c r="E4" s="14" t="s">
        <v>35</v>
      </c>
      <c r="F4" s="15"/>
      <c r="G4" s="16" t="s">
        <v>36</v>
      </c>
      <c r="H4" s="15" t="s">
        <v>37</v>
      </c>
      <c r="I4" s="16" t="s">
        <v>0</v>
      </c>
      <c r="J4" s="16" t="s">
        <v>38</v>
      </c>
      <c r="K4" s="16"/>
      <c r="L4" s="16"/>
      <c r="M4" s="16">
        <v>150</v>
      </c>
      <c r="N4" s="16">
        <v>150</v>
      </c>
      <c r="O4" s="16">
        <v>64</v>
      </c>
      <c r="P4" s="17" t="s">
        <v>39</v>
      </c>
      <c r="Q4" s="18">
        <v>1</v>
      </c>
      <c r="R4" s="19">
        <f t="shared" ref="R4:R55" si="0">Q4*O4</f>
        <v>64</v>
      </c>
      <c r="S4" s="20">
        <v>15</v>
      </c>
      <c r="T4" s="17">
        <v>1</v>
      </c>
      <c r="U4" s="20">
        <v>15</v>
      </c>
      <c r="V4" s="21">
        <f t="shared" ref="V4:V55" si="1">U4*R4</f>
        <v>960</v>
      </c>
      <c r="W4" s="22">
        <v>9004</v>
      </c>
      <c r="X4" s="16" t="s">
        <v>40</v>
      </c>
      <c r="Y4" s="23">
        <v>2.2499999999999999E-2</v>
      </c>
      <c r="Z4" s="24">
        <f>Y4*O4</f>
        <v>1.44</v>
      </c>
      <c r="AA4" s="25" t="s">
        <v>41</v>
      </c>
      <c r="AB4" s="26">
        <f>V4/O4</f>
        <v>15</v>
      </c>
    </row>
    <row r="5" spans="1:28" ht="15.75" thickBot="1">
      <c r="A5" s="12"/>
      <c r="B5" s="13"/>
      <c r="C5" s="27">
        <v>4907563007</v>
      </c>
      <c r="D5" s="28">
        <v>42873</v>
      </c>
      <c r="E5" s="14" t="s">
        <v>35</v>
      </c>
      <c r="F5" s="13"/>
      <c r="G5" s="12" t="s">
        <v>36</v>
      </c>
      <c r="H5" s="13" t="s">
        <v>42</v>
      </c>
      <c r="I5" s="12" t="s">
        <v>1</v>
      </c>
      <c r="J5" s="12" t="s">
        <v>43</v>
      </c>
      <c r="K5" s="12"/>
      <c r="L5" s="12"/>
      <c r="M5" s="12">
        <v>150</v>
      </c>
      <c r="N5" s="12">
        <v>942</v>
      </c>
      <c r="O5" s="12">
        <v>66</v>
      </c>
      <c r="P5" s="29" t="s">
        <v>44</v>
      </c>
      <c r="Q5" s="30">
        <v>1</v>
      </c>
      <c r="R5" s="18">
        <f t="shared" si="0"/>
        <v>66</v>
      </c>
      <c r="S5" s="21">
        <v>23</v>
      </c>
      <c r="T5" s="31">
        <v>1.5</v>
      </c>
      <c r="U5" s="20">
        <f>S5*T5</f>
        <v>34.5</v>
      </c>
      <c r="V5" s="20">
        <f t="shared" si="1"/>
        <v>2277</v>
      </c>
      <c r="W5" s="27">
        <v>9004</v>
      </c>
      <c r="X5" s="27" t="s">
        <v>40</v>
      </c>
      <c r="Y5" s="32">
        <v>0.14130000000000001</v>
      </c>
      <c r="Z5" s="33">
        <f>Y5*O5</f>
        <v>9.325800000000001</v>
      </c>
      <c r="AA5" s="25" t="s">
        <v>45</v>
      </c>
      <c r="AB5" s="26">
        <f t="shared" ref="AB5:AB55" si="2">V5/O5</f>
        <v>34.5</v>
      </c>
    </row>
    <row r="6" spans="1:28" ht="15.75" thickBot="1">
      <c r="A6" s="34"/>
      <c r="B6" s="13"/>
      <c r="C6" s="12">
        <v>4907560807</v>
      </c>
      <c r="D6" s="13">
        <v>42873</v>
      </c>
      <c r="E6" s="35" t="s">
        <v>35</v>
      </c>
      <c r="F6" s="13"/>
      <c r="G6" s="12" t="s">
        <v>36</v>
      </c>
      <c r="H6" s="13" t="s">
        <v>46</v>
      </c>
      <c r="I6" s="12" t="s">
        <v>2</v>
      </c>
      <c r="J6" s="12" t="s">
        <v>47</v>
      </c>
      <c r="K6" s="12"/>
      <c r="L6" s="12"/>
      <c r="M6" s="12">
        <v>300</v>
      </c>
      <c r="N6" s="12">
        <v>300</v>
      </c>
      <c r="O6" s="12">
        <v>57</v>
      </c>
      <c r="P6" s="29" t="s">
        <v>39</v>
      </c>
      <c r="Q6" s="30">
        <v>1</v>
      </c>
      <c r="R6" s="19">
        <f t="shared" si="0"/>
        <v>57</v>
      </c>
      <c r="S6" s="21">
        <v>30</v>
      </c>
      <c r="T6" s="31">
        <v>1</v>
      </c>
      <c r="U6" s="21">
        <v>30</v>
      </c>
      <c r="V6" s="20">
        <f t="shared" si="1"/>
        <v>1710</v>
      </c>
      <c r="W6" s="27">
        <v>9004</v>
      </c>
      <c r="X6" s="27" t="s">
        <v>40</v>
      </c>
      <c r="Y6" s="32">
        <v>0.09</v>
      </c>
      <c r="Z6" s="36">
        <f>Y6*O6</f>
        <v>5.13</v>
      </c>
      <c r="AA6" s="37" t="s">
        <v>45</v>
      </c>
      <c r="AB6" s="26">
        <f t="shared" si="2"/>
        <v>30</v>
      </c>
    </row>
    <row r="7" spans="1:28">
      <c r="A7" s="38"/>
      <c r="B7" s="39"/>
      <c r="C7" s="40">
        <v>4907564105</v>
      </c>
      <c r="D7" s="39">
        <v>42873</v>
      </c>
      <c r="E7" s="41" t="s">
        <v>35</v>
      </c>
      <c r="F7" s="42"/>
      <c r="G7" s="40" t="s">
        <v>48</v>
      </c>
      <c r="H7" s="39" t="s">
        <v>49</v>
      </c>
      <c r="I7" s="40" t="s">
        <v>3</v>
      </c>
      <c r="J7" s="40" t="s">
        <v>50</v>
      </c>
      <c r="K7" s="40"/>
      <c r="L7" s="40"/>
      <c r="M7" s="40"/>
      <c r="N7" s="40"/>
      <c r="O7" s="40">
        <v>4</v>
      </c>
      <c r="P7" s="43" t="s">
        <v>51</v>
      </c>
      <c r="Q7" s="44">
        <v>2.7871000000000001</v>
      </c>
      <c r="R7" s="45">
        <f t="shared" si="0"/>
        <v>11.148400000000001</v>
      </c>
      <c r="S7" s="46">
        <v>149.5</v>
      </c>
      <c r="T7" s="47">
        <v>2.4</v>
      </c>
      <c r="U7" s="46">
        <v>358.8</v>
      </c>
      <c r="V7" s="46">
        <f t="shared" si="1"/>
        <v>4000.0459200000005</v>
      </c>
      <c r="W7" s="48">
        <v>7024</v>
      </c>
      <c r="X7" s="42" t="s">
        <v>40</v>
      </c>
      <c r="Y7" s="49">
        <v>2.7</v>
      </c>
      <c r="Z7" s="50">
        <f>Y7*O7</f>
        <v>10.8</v>
      </c>
      <c r="AA7" s="37" t="s">
        <v>41</v>
      </c>
      <c r="AB7" s="26">
        <f t="shared" si="2"/>
        <v>1000.0114800000001</v>
      </c>
    </row>
    <row r="8" spans="1:28" ht="15.75" thickBot="1">
      <c r="A8" s="51"/>
      <c r="B8" s="52"/>
      <c r="C8" s="53">
        <v>4907564105</v>
      </c>
      <c r="D8" s="52">
        <v>42873</v>
      </c>
      <c r="E8" s="54" t="s">
        <v>35</v>
      </c>
      <c r="F8" s="52"/>
      <c r="G8" s="53" t="s">
        <v>36</v>
      </c>
      <c r="H8" s="52"/>
      <c r="I8" s="53" t="s">
        <v>52</v>
      </c>
      <c r="J8" s="53"/>
      <c r="K8" s="53"/>
      <c r="L8" s="53"/>
      <c r="M8" s="53"/>
      <c r="N8" s="53"/>
      <c r="O8" s="53">
        <v>40</v>
      </c>
      <c r="P8" s="55" t="s">
        <v>53</v>
      </c>
      <c r="Q8" s="56">
        <v>1</v>
      </c>
      <c r="R8" s="57">
        <f t="shared" si="0"/>
        <v>40</v>
      </c>
      <c r="S8" s="58">
        <v>10</v>
      </c>
      <c r="T8" s="59">
        <v>1</v>
      </c>
      <c r="U8" s="58">
        <f>S8*T8</f>
        <v>10</v>
      </c>
      <c r="V8" s="58">
        <f t="shared" si="1"/>
        <v>400</v>
      </c>
      <c r="W8" s="60" t="s">
        <v>36</v>
      </c>
      <c r="X8" s="60" t="s">
        <v>36</v>
      </c>
      <c r="Y8" s="61" t="s">
        <v>36</v>
      </c>
      <c r="Z8" s="62" t="s">
        <v>36</v>
      </c>
      <c r="AA8" s="37" t="s">
        <v>36</v>
      </c>
      <c r="AB8" s="26">
        <f t="shared" si="2"/>
        <v>10</v>
      </c>
    </row>
    <row r="9" spans="1:28">
      <c r="A9" s="38"/>
      <c r="B9" s="39"/>
      <c r="C9" s="40">
        <v>4907564063</v>
      </c>
      <c r="D9" s="39">
        <v>42873</v>
      </c>
      <c r="E9" s="41" t="s">
        <v>35</v>
      </c>
      <c r="F9" s="42"/>
      <c r="G9" s="40" t="s">
        <v>48</v>
      </c>
      <c r="H9" s="39" t="s">
        <v>49</v>
      </c>
      <c r="I9" s="40" t="s">
        <v>3</v>
      </c>
      <c r="J9" s="40" t="s">
        <v>50</v>
      </c>
      <c r="K9" s="40"/>
      <c r="L9" s="40"/>
      <c r="M9" s="40"/>
      <c r="N9" s="40"/>
      <c r="O9" s="40">
        <v>4</v>
      </c>
      <c r="P9" s="43" t="s">
        <v>51</v>
      </c>
      <c r="Q9" s="44">
        <v>2.7871000000000001</v>
      </c>
      <c r="R9" s="45">
        <f t="shared" si="0"/>
        <v>11.148400000000001</v>
      </c>
      <c r="S9" s="46">
        <v>149.5</v>
      </c>
      <c r="T9" s="47">
        <v>2.4</v>
      </c>
      <c r="U9" s="46">
        <v>358.8</v>
      </c>
      <c r="V9" s="46">
        <f t="shared" si="1"/>
        <v>4000.0459200000005</v>
      </c>
      <c r="W9" s="48">
        <v>7024</v>
      </c>
      <c r="X9" s="42" t="s">
        <v>40</v>
      </c>
      <c r="Y9" s="49">
        <v>2.7</v>
      </c>
      <c r="Z9" s="50">
        <f>Y9*O9</f>
        <v>10.8</v>
      </c>
      <c r="AA9" s="37" t="s">
        <v>41</v>
      </c>
      <c r="AB9" s="26">
        <f t="shared" si="2"/>
        <v>1000.0114800000001</v>
      </c>
    </row>
    <row r="10" spans="1:28" ht="15.75" thickBot="1">
      <c r="A10" s="51"/>
      <c r="B10" s="52"/>
      <c r="C10" s="53">
        <v>4907564063</v>
      </c>
      <c r="D10" s="52">
        <v>42873</v>
      </c>
      <c r="E10" s="54" t="s">
        <v>35</v>
      </c>
      <c r="F10" s="52"/>
      <c r="G10" s="53" t="s">
        <v>36</v>
      </c>
      <c r="H10" s="52"/>
      <c r="I10" s="53" t="s">
        <v>52</v>
      </c>
      <c r="J10" s="53"/>
      <c r="K10" s="53"/>
      <c r="L10" s="53"/>
      <c r="M10" s="53"/>
      <c r="N10" s="53"/>
      <c r="O10" s="53">
        <v>40</v>
      </c>
      <c r="P10" s="55" t="s">
        <v>53</v>
      </c>
      <c r="Q10" s="56">
        <v>1</v>
      </c>
      <c r="R10" s="57">
        <f t="shared" si="0"/>
        <v>40</v>
      </c>
      <c r="S10" s="58">
        <v>10</v>
      </c>
      <c r="T10" s="59">
        <v>1</v>
      </c>
      <c r="U10" s="58">
        <f>S10*T10</f>
        <v>10</v>
      </c>
      <c r="V10" s="58">
        <f t="shared" si="1"/>
        <v>400</v>
      </c>
      <c r="W10" s="60" t="s">
        <v>36</v>
      </c>
      <c r="X10" s="60" t="s">
        <v>36</v>
      </c>
      <c r="Y10" s="61" t="s">
        <v>36</v>
      </c>
      <c r="Z10" s="62" t="s">
        <v>36</v>
      </c>
      <c r="AA10" s="37" t="s">
        <v>36</v>
      </c>
      <c r="AB10" s="26">
        <f t="shared" si="2"/>
        <v>10</v>
      </c>
    </row>
    <row r="11" spans="1:28">
      <c r="A11" s="38"/>
      <c r="B11" s="39"/>
      <c r="C11" s="40">
        <v>4907564048</v>
      </c>
      <c r="D11" s="39">
        <v>42873</v>
      </c>
      <c r="E11" s="41" t="s">
        <v>35</v>
      </c>
      <c r="F11" s="39"/>
      <c r="G11" s="40" t="s">
        <v>48</v>
      </c>
      <c r="H11" s="39" t="s">
        <v>54</v>
      </c>
      <c r="I11" s="40" t="s">
        <v>55</v>
      </c>
      <c r="J11" s="40" t="s">
        <v>50</v>
      </c>
      <c r="K11" s="40"/>
      <c r="L11" s="40"/>
      <c r="M11" s="40"/>
      <c r="N11" s="40"/>
      <c r="O11" s="40">
        <v>1</v>
      </c>
      <c r="P11" s="43" t="s">
        <v>51</v>
      </c>
      <c r="Q11" s="44">
        <v>2.7871000000000001</v>
      </c>
      <c r="R11" s="45">
        <f t="shared" si="0"/>
        <v>2.7871000000000001</v>
      </c>
      <c r="S11" s="46">
        <v>149.5</v>
      </c>
      <c r="T11" s="47">
        <v>2.4</v>
      </c>
      <c r="U11" s="63">
        <v>358.8</v>
      </c>
      <c r="V11" s="63">
        <f t="shared" si="1"/>
        <v>1000.0114800000001</v>
      </c>
      <c r="W11" s="48">
        <v>7024</v>
      </c>
      <c r="X11" s="42" t="s">
        <v>40</v>
      </c>
      <c r="Y11" s="49">
        <v>2.7</v>
      </c>
      <c r="Z11" s="64">
        <f>Y11*O11</f>
        <v>2.7</v>
      </c>
      <c r="AA11" s="37" t="s">
        <v>41</v>
      </c>
      <c r="AB11" s="26">
        <f t="shared" si="2"/>
        <v>1000.0114800000001</v>
      </c>
    </row>
    <row r="12" spans="1:28" ht="15.75" thickBot="1">
      <c r="A12" s="51"/>
      <c r="B12" s="52"/>
      <c r="C12" s="53">
        <v>4907564048</v>
      </c>
      <c r="D12" s="52">
        <v>42873</v>
      </c>
      <c r="E12" s="54" t="s">
        <v>35</v>
      </c>
      <c r="F12" s="52"/>
      <c r="G12" s="53" t="s">
        <v>36</v>
      </c>
      <c r="H12" s="52"/>
      <c r="I12" s="53" t="s">
        <v>52</v>
      </c>
      <c r="J12" s="53"/>
      <c r="K12" s="53"/>
      <c r="L12" s="53"/>
      <c r="M12" s="53"/>
      <c r="N12" s="53"/>
      <c r="O12" s="53">
        <v>10</v>
      </c>
      <c r="P12" s="55" t="s">
        <v>53</v>
      </c>
      <c r="Q12" s="56">
        <v>1</v>
      </c>
      <c r="R12" s="57">
        <f t="shared" si="0"/>
        <v>10</v>
      </c>
      <c r="S12" s="58">
        <v>10</v>
      </c>
      <c r="T12" s="59">
        <v>1</v>
      </c>
      <c r="U12" s="58">
        <f>S12*T12</f>
        <v>10</v>
      </c>
      <c r="V12" s="58">
        <f t="shared" si="1"/>
        <v>100</v>
      </c>
      <c r="W12" s="60" t="s">
        <v>36</v>
      </c>
      <c r="X12" s="60" t="s">
        <v>36</v>
      </c>
      <c r="Y12" s="61" t="s">
        <v>36</v>
      </c>
      <c r="Z12" s="62" t="s">
        <v>36</v>
      </c>
      <c r="AA12" s="37" t="s">
        <v>36</v>
      </c>
      <c r="AB12" s="26">
        <f t="shared" si="2"/>
        <v>10</v>
      </c>
    </row>
    <row r="13" spans="1:28">
      <c r="A13" s="38"/>
      <c r="B13" s="39"/>
      <c r="C13" s="40">
        <v>4907564067</v>
      </c>
      <c r="D13" s="39">
        <v>42873</v>
      </c>
      <c r="E13" s="41" t="s">
        <v>35</v>
      </c>
      <c r="F13" s="42"/>
      <c r="G13" s="40" t="s">
        <v>48</v>
      </c>
      <c r="H13" s="39" t="s">
        <v>49</v>
      </c>
      <c r="I13" s="40" t="s">
        <v>3</v>
      </c>
      <c r="J13" s="40" t="s">
        <v>50</v>
      </c>
      <c r="K13" s="40"/>
      <c r="L13" s="40"/>
      <c r="M13" s="40"/>
      <c r="N13" s="40"/>
      <c r="O13" s="40">
        <v>2</v>
      </c>
      <c r="P13" s="43" t="s">
        <v>51</v>
      </c>
      <c r="Q13" s="44">
        <v>2.7871000000000001</v>
      </c>
      <c r="R13" s="45">
        <f t="shared" si="0"/>
        <v>5.5742000000000003</v>
      </c>
      <c r="S13" s="46">
        <v>149.5</v>
      </c>
      <c r="T13" s="47">
        <v>2.4</v>
      </c>
      <c r="U13" s="46">
        <v>358.8</v>
      </c>
      <c r="V13" s="46">
        <f t="shared" si="1"/>
        <v>2000.0229600000002</v>
      </c>
      <c r="W13" s="48">
        <v>7024</v>
      </c>
      <c r="X13" s="42" t="s">
        <v>40</v>
      </c>
      <c r="Y13" s="49">
        <v>2.7</v>
      </c>
      <c r="Z13" s="50">
        <f>Y13*O13</f>
        <v>5.4</v>
      </c>
      <c r="AA13" s="37" t="s">
        <v>41</v>
      </c>
      <c r="AB13" s="26">
        <f t="shared" si="2"/>
        <v>1000.0114800000001</v>
      </c>
    </row>
    <row r="14" spans="1:28" ht="15.75" thickBot="1">
      <c r="A14" s="51"/>
      <c r="B14" s="52"/>
      <c r="C14" s="53">
        <v>4907564067</v>
      </c>
      <c r="D14" s="52">
        <v>42873</v>
      </c>
      <c r="E14" s="54" t="s">
        <v>35</v>
      </c>
      <c r="F14" s="52"/>
      <c r="G14" s="53" t="s">
        <v>36</v>
      </c>
      <c r="H14" s="52"/>
      <c r="I14" s="53" t="s">
        <v>52</v>
      </c>
      <c r="J14" s="53"/>
      <c r="K14" s="53"/>
      <c r="L14" s="53"/>
      <c r="M14" s="53"/>
      <c r="N14" s="53"/>
      <c r="O14" s="53">
        <v>20</v>
      </c>
      <c r="P14" s="55" t="s">
        <v>53</v>
      </c>
      <c r="Q14" s="56">
        <v>1</v>
      </c>
      <c r="R14" s="57">
        <f t="shared" si="0"/>
        <v>20</v>
      </c>
      <c r="S14" s="58">
        <v>10</v>
      </c>
      <c r="T14" s="59">
        <v>1</v>
      </c>
      <c r="U14" s="58">
        <f>S14*T14</f>
        <v>10</v>
      </c>
      <c r="V14" s="58">
        <f t="shared" si="1"/>
        <v>200</v>
      </c>
      <c r="W14" s="60" t="s">
        <v>36</v>
      </c>
      <c r="X14" s="60" t="s">
        <v>36</v>
      </c>
      <c r="Y14" s="61" t="s">
        <v>36</v>
      </c>
      <c r="Z14" s="62" t="s">
        <v>36</v>
      </c>
      <c r="AA14" s="37" t="s">
        <v>36</v>
      </c>
      <c r="AB14" s="26">
        <f t="shared" si="2"/>
        <v>10</v>
      </c>
    </row>
    <row r="15" spans="1:28" ht="15.75" thickBot="1">
      <c r="A15" s="12"/>
      <c r="B15" s="13"/>
      <c r="C15" s="12">
        <v>4907561512</v>
      </c>
      <c r="D15" s="13">
        <v>42873</v>
      </c>
      <c r="E15" s="14" t="s">
        <v>35</v>
      </c>
      <c r="F15" s="15"/>
      <c r="G15" s="16" t="s">
        <v>36</v>
      </c>
      <c r="H15" s="15" t="s">
        <v>56</v>
      </c>
      <c r="I15" s="22" t="s">
        <v>57</v>
      </c>
      <c r="J15" s="16" t="s">
        <v>58</v>
      </c>
      <c r="K15" s="16"/>
      <c r="L15" s="16"/>
      <c r="M15" s="16">
        <v>400</v>
      </c>
      <c r="N15" s="16">
        <v>510</v>
      </c>
      <c r="O15" s="16">
        <v>60</v>
      </c>
      <c r="P15" s="17" t="s">
        <v>44</v>
      </c>
      <c r="Q15" s="18">
        <v>1</v>
      </c>
      <c r="R15" s="19">
        <f t="shared" si="0"/>
        <v>60</v>
      </c>
      <c r="S15" s="20">
        <v>85.1</v>
      </c>
      <c r="T15" s="17">
        <v>1</v>
      </c>
      <c r="U15" s="20">
        <v>85.1</v>
      </c>
      <c r="V15" s="21">
        <f t="shared" si="1"/>
        <v>5106</v>
      </c>
      <c r="W15" s="22">
        <v>7024</v>
      </c>
      <c r="X15" s="16" t="s">
        <v>40</v>
      </c>
      <c r="Y15" s="23">
        <v>0.20399999999999999</v>
      </c>
      <c r="Z15" s="24">
        <f>Y15*O15</f>
        <v>12.239999999999998</v>
      </c>
      <c r="AA15" s="25" t="s">
        <v>41</v>
      </c>
      <c r="AB15" s="26">
        <f t="shared" si="2"/>
        <v>85.1</v>
      </c>
    </row>
    <row r="16" spans="1:28" ht="15.75" thickBot="1">
      <c r="A16" s="12"/>
      <c r="B16" s="13"/>
      <c r="C16" s="12">
        <v>4907561534</v>
      </c>
      <c r="D16" s="13">
        <v>42873</v>
      </c>
      <c r="E16" s="14" t="s">
        <v>35</v>
      </c>
      <c r="F16" s="15"/>
      <c r="G16" s="16" t="s">
        <v>36</v>
      </c>
      <c r="H16" s="15" t="s">
        <v>56</v>
      </c>
      <c r="I16" s="22" t="s">
        <v>57</v>
      </c>
      <c r="J16" s="16" t="s">
        <v>58</v>
      </c>
      <c r="K16" s="16"/>
      <c r="L16" s="16"/>
      <c r="M16" s="16">
        <v>400</v>
      </c>
      <c r="N16" s="16">
        <v>510</v>
      </c>
      <c r="O16" s="16">
        <v>60</v>
      </c>
      <c r="P16" s="17" t="s">
        <v>44</v>
      </c>
      <c r="Q16" s="18">
        <v>1</v>
      </c>
      <c r="R16" s="19">
        <f t="shared" si="0"/>
        <v>60</v>
      </c>
      <c r="S16" s="20">
        <v>85.1</v>
      </c>
      <c r="T16" s="17">
        <v>1</v>
      </c>
      <c r="U16" s="20">
        <v>85.1</v>
      </c>
      <c r="V16" s="21">
        <f t="shared" si="1"/>
        <v>5106</v>
      </c>
      <c r="W16" s="22">
        <v>7024</v>
      </c>
      <c r="X16" s="16" t="s">
        <v>40</v>
      </c>
      <c r="Y16" s="23">
        <v>0.20399999999999999</v>
      </c>
      <c r="Z16" s="24">
        <f>Y16*O16</f>
        <v>12.239999999999998</v>
      </c>
      <c r="AA16" s="25" t="s">
        <v>41</v>
      </c>
      <c r="AB16" s="26">
        <f t="shared" si="2"/>
        <v>85.1</v>
      </c>
    </row>
    <row r="17" spans="1:28">
      <c r="A17" s="65"/>
      <c r="B17" s="66"/>
      <c r="C17" s="40">
        <v>4907563054</v>
      </c>
      <c r="D17" s="39">
        <v>42873</v>
      </c>
      <c r="E17" s="67" t="s">
        <v>35</v>
      </c>
      <c r="F17" s="39"/>
      <c r="G17" s="68" t="s">
        <v>48</v>
      </c>
      <c r="H17" s="66" t="s">
        <v>59</v>
      </c>
      <c r="I17" s="68" t="s">
        <v>60</v>
      </c>
      <c r="J17" s="68" t="s">
        <v>61</v>
      </c>
      <c r="K17" s="68"/>
      <c r="L17" s="68"/>
      <c r="M17" s="68">
        <v>630</v>
      </c>
      <c r="N17" s="68">
        <v>1230</v>
      </c>
      <c r="O17" s="68">
        <v>10</v>
      </c>
      <c r="P17" s="69" t="s">
        <v>51</v>
      </c>
      <c r="Q17" s="45">
        <v>1.54</v>
      </c>
      <c r="R17" s="45">
        <f t="shared" si="0"/>
        <v>15.4</v>
      </c>
      <c r="S17" s="63">
        <v>130</v>
      </c>
      <c r="T17" s="70">
        <v>1.6</v>
      </c>
      <c r="U17" s="46">
        <v>208</v>
      </c>
      <c r="V17" s="46">
        <f t="shared" si="1"/>
        <v>3203.2000000000003</v>
      </c>
      <c r="W17" s="71">
        <v>9004</v>
      </c>
      <c r="X17" s="72" t="s">
        <v>40</v>
      </c>
      <c r="Y17" s="73">
        <v>0.77490000000000003</v>
      </c>
      <c r="Z17" s="50">
        <f>Y17*O17</f>
        <v>7.7490000000000006</v>
      </c>
      <c r="AA17" s="37" t="s">
        <v>45</v>
      </c>
      <c r="AB17" s="26">
        <f t="shared" si="2"/>
        <v>320.32000000000005</v>
      </c>
    </row>
    <row r="18" spans="1:28">
      <c r="A18" s="74"/>
      <c r="B18" s="75"/>
      <c r="C18" s="4">
        <v>4907563054</v>
      </c>
      <c r="D18" s="76">
        <v>42873</v>
      </c>
      <c r="E18" s="77" t="s">
        <v>35</v>
      </c>
      <c r="F18" s="76"/>
      <c r="G18" s="5" t="s">
        <v>48</v>
      </c>
      <c r="H18" s="75" t="s">
        <v>62</v>
      </c>
      <c r="I18" s="5" t="s">
        <v>63</v>
      </c>
      <c r="J18" s="5" t="s">
        <v>64</v>
      </c>
      <c r="K18" s="5"/>
      <c r="L18" s="5"/>
      <c r="M18" s="5"/>
      <c r="N18" s="5"/>
      <c r="O18" s="5">
        <v>10</v>
      </c>
      <c r="P18" s="78" t="s">
        <v>51</v>
      </c>
      <c r="Q18" s="79">
        <v>1.28</v>
      </c>
      <c r="R18" s="79">
        <f t="shared" si="0"/>
        <v>12.8</v>
      </c>
      <c r="S18" s="80">
        <v>130</v>
      </c>
      <c r="T18" s="81">
        <v>1.6</v>
      </c>
      <c r="U18" s="82">
        <v>208</v>
      </c>
      <c r="V18" s="82">
        <f t="shared" si="1"/>
        <v>2662.4</v>
      </c>
      <c r="W18" s="83">
        <v>9004</v>
      </c>
      <c r="X18" s="84" t="s">
        <v>40</v>
      </c>
      <c r="Y18" s="85">
        <v>0.64</v>
      </c>
      <c r="Z18" s="86">
        <f>Y18*O18</f>
        <v>6.4</v>
      </c>
      <c r="AA18" s="25" t="s">
        <v>45</v>
      </c>
      <c r="AB18" s="26">
        <f t="shared" si="2"/>
        <v>266.24</v>
      </c>
    </row>
    <row r="19" spans="1:28" ht="15.75" thickBot="1">
      <c r="A19" s="51"/>
      <c r="B19" s="52"/>
      <c r="C19" s="53">
        <v>4907563054</v>
      </c>
      <c r="D19" s="52">
        <v>42873</v>
      </c>
      <c r="E19" s="54" t="s">
        <v>35</v>
      </c>
      <c r="F19" s="52"/>
      <c r="G19" s="53" t="s">
        <v>36</v>
      </c>
      <c r="H19" s="52"/>
      <c r="I19" s="53" t="s">
        <v>52</v>
      </c>
      <c r="J19" s="53"/>
      <c r="K19" s="53"/>
      <c r="L19" s="53"/>
      <c r="M19" s="53"/>
      <c r="N19" s="53"/>
      <c r="O19" s="53">
        <v>58.66</v>
      </c>
      <c r="P19" s="55" t="s">
        <v>53</v>
      </c>
      <c r="Q19" s="56">
        <v>1</v>
      </c>
      <c r="R19" s="57">
        <f t="shared" si="0"/>
        <v>58.66</v>
      </c>
      <c r="S19" s="58">
        <v>10</v>
      </c>
      <c r="T19" s="59">
        <v>1</v>
      </c>
      <c r="U19" s="58">
        <f t="shared" ref="U19:U24" si="3">S19*T19</f>
        <v>10</v>
      </c>
      <c r="V19" s="58">
        <f t="shared" si="1"/>
        <v>586.59999999999991</v>
      </c>
      <c r="W19" s="60" t="s">
        <v>36</v>
      </c>
      <c r="X19" s="60" t="s">
        <v>36</v>
      </c>
      <c r="Y19" s="61" t="s">
        <v>36</v>
      </c>
      <c r="Z19" s="62" t="s">
        <v>36</v>
      </c>
      <c r="AA19" s="37" t="s">
        <v>36</v>
      </c>
      <c r="AB19" s="26">
        <f t="shared" si="2"/>
        <v>9.9999999999999982</v>
      </c>
    </row>
    <row r="20" spans="1:28" ht="15.75" thickBot="1">
      <c r="A20" s="87"/>
      <c r="B20" s="28"/>
      <c r="C20" s="12">
        <v>4907560271</v>
      </c>
      <c r="D20" s="13">
        <v>42873</v>
      </c>
      <c r="E20" s="88" t="s">
        <v>35</v>
      </c>
      <c r="F20" s="13"/>
      <c r="G20" s="12" t="s">
        <v>36</v>
      </c>
      <c r="H20" s="28" t="s">
        <v>65</v>
      </c>
      <c r="I20" s="12" t="s">
        <v>66</v>
      </c>
      <c r="J20" s="27" t="s">
        <v>67</v>
      </c>
      <c r="K20" s="27"/>
      <c r="L20" s="27"/>
      <c r="M20" s="27"/>
      <c r="N20" s="27"/>
      <c r="O20" s="16">
        <v>20</v>
      </c>
      <c r="P20" s="31" t="s">
        <v>51</v>
      </c>
      <c r="Q20" s="19">
        <v>0.7</v>
      </c>
      <c r="R20" s="19">
        <f t="shared" si="0"/>
        <v>14</v>
      </c>
      <c r="S20" s="21">
        <v>149.5</v>
      </c>
      <c r="T20" s="31">
        <v>0.9</v>
      </c>
      <c r="U20" s="21">
        <f t="shared" si="3"/>
        <v>134.55000000000001</v>
      </c>
      <c r="V20" s="21">
        <f t="shared" si="1"/>
        <v>1883.7000000000003</v>
      </c>
      <c r="W20" s="27">
        <v>7024</v>
      </c>
      <c r="X20" s="27" t="s">
        <v>40</v>
      </c>
      <c r="Y20" s="32">
        <v>0.7</v>
      </c>
      <c r="Z20" s="24">
        <f t="shared" ref="Z20:Z25" si="4">Y20*O20</f>
        <v>14</v>
      </c>
      <c r="AA20" s="37" t="s">
        <v>41</v>
      </c>
      <c r="AB20" s="26">
        <f t="shared" si="2"/>
        <v>94.185000000000016</v>
      </c>
    </row>
    <row r="21" spans="1:28" ht="15.75" thickBot="1">
      <c r="A21" s="87"/>
      <c r="B21" s="28"/>
      <c r="C21" s="12">
        <v>4907559497</v>
      </c>
      <c r="D21" s="13">
        <v>42873</v>
      </c>
      <c r="E21" s="88" t="s">
        <v>35</v>
      </c>
      <c r="F21" s="13"/>
      <c r="G21" s="12" t="s">
        <v>36</v>
      </c>
      <c r="H21" s="28" t="s">
        <v>65</v>
      </c>
      <c r="I21" s="12" t="s">
        <v>66</v>
      </c>
      <c r="J21" s="27" t="s">
        <v>67</v>
      </c>
      <c r="K21" s="27"/>
      <c r="L21" s="27"/>
      <c r="M21" s="27"/>
      <c r="N21" s="27"/>
      <c r="O21" s="16">
        <v>25</v>
      </c>
      <c r="P21" s="31" t="s">
        <v>51</v>
      </c>
      <c r="Q21" s="19">
        <v>0.7</v>
      </c>
      <c r="R21" s="19">
        <f t="shared" si="0"/>
        <v>17.5</v>
      </c>
      <c r="S21" s="21">
        <v>149.5</v>
      </c>
      <c r="T21" s="31">
        <v>0.9</v>
      </c>
      <c r="U21" s="21">
        <f t="shared" si="3"/>
        <v>134.55000000000001</v>
      </c>
      <c r="V21" s="21">
        <f t="shared" si="1"/>
        <v>2354.625</v>
      </c>
      <c r="W21" s="27">
        <v>7024</v>
      </c>
      <c r="X21" s="27" t="s">
        <v>40</v>
      </c>
      <c r="Y21" s="32">
        <v>0.7</v>
      </c>
      <c r="Z21" s="24">
        <f t="shared" si="4"/>
        <v>17.5</v>
      </c>
      <c r="AA21" s="37" t="s">
        <v>41</v>
      </c>
      <c r="AB21" s="26">
        <f t="shared" si="2"/>
        <v>94.185000000000002</v>
      </c>
    </row>
    <row r="22" spans="1:28" ht="15.75" thickBot="1">
      <c r="A22" s="89"/>
      <c r="B22" s="90"/>
      <c r="C22" s="89">
        <v>4907558631</v>
      </c>
      <c r="D22" s="90">
        <v>42873</v>
      </c>
      <c r="E22" s="91" t="s">
        <v>35</v>
      </c>
      <c r="F22" s="90"/>
      <c r="G22" s="89" t="s">
        <v>36</v>
      </c>
      <c r="H22" s="90" t="s">
        <v>68</v>
      </c>
      <c r="I22" s="89" t="s">
        <v>69</v>
      </c>
      <c r="J22" s="89" t="s">
        <v>70</v>
      </c>
      <c r="K22" s="89"/>
      <c r="L22" s="89"/>
      <c r="M22" s="89">
        <v>400</v>
      </c>
      <c r="N22" s="89">
        <v>500</v>
      </c>
      <c r="O22" s="92">
        <v>50</v>
      </c>
      <c r="P22" s="93" t="s">
        <v>44</v>
      </c>
      <c r="Q22" s="94">
        <v>1</v>
      </c>
      <c r="R22" s="95">
        <f t="shared" si="0"/>
        <v>50</v>
      </c>
      <c r="S22" s="96">
        <v>85.1</v>
      </c>
      <c r="T22" s="97">
        <v>0.9</v>
      </c>
      <c r="U22" s="96">
        <f t="shared" si="3"/>
        <v>76.59</v>
      </c>
      <c r="V22" s="96">
        <f t="shared" si="1"/>
        <v>3829.5</v>
      </c>
      <c r="W22" s="98">
        <v>7024</v>
      </c>
      <c r="X22" s="99" t="s">
        <v>40</v>
      </c>
      <c r="Y22" s="100">
        <v>0.2</v>
      </c>
      <c r="Z22" s="101">
        <f t="shared" si="4"/>
        <v>10</v>
      </c>
      <c r="AA22" s="37" t="s">
        <v>41</v>
      </c>
      <c r="AB22" s="26">
        <f t="shared" si="2"/>
        <v>76.59</v>
      </c>
    </row>
    <row r="23" spans="1:28">
      <c r="A23" s="40" t="s">
        <v>71</v>
      </c>
      <c r="B23" s="39"/>
      <c r="C23" s="40">
        <v>4907559671</v>
      </c>
      <c r="D23" s="39">
        <v>42873</v>
      </c>
      <c r="E23" s="102" t="s">
        <v>35</v>
      </c>
      <c r="F23" s="103"/>
      <c r="G23" s="42" t="s">
        <v>36</v>
      </c>
      <c r="H23" s="103" t="s">
        <v>72</v>
      </c>
      <c r="I23" s="48" t="s">
        <v>73</v>
      </c>
      <c r="J23" s="48" t="s">
        <v>74</v>
      </c>
      <c r="K23" s="48"/>
      <c r="L23" s="48"/>
      <c r="M23" s="48">
        <v>300</v>
      </c>
      <c r="N23" s="48">
        <v>300</v>
      </c>
      <c r="O23" s="42">
        <v>55</v>
      </c>
      <c r="P23" s="47" t="s">
        <v>39</v>
      </c>
      <c r="Q23" s="104">
        <v>1</v>
      </c>
      <c r="R23" s="45">
        <f t="shared" si="0"/>
        <v>55</v>
      </c>
      <c r="S23" s="46">
        <v>34.5</v>
      </c>
      <c r="T23" s="69">
        <v>0.9</v>
      </c>
      <c r="U23" s="63">
        <f t="shared" si="3"/>
        <v>31.05</v>
      </c>
      <c r="V23" s="63">
        <f t="shared" si="1"/>
        <v>1707.75</v>
      </c>
      <c r="W23" s="48">
        <v>7024</v>
      </c>
      <c r="X23" s="42" t="s">
        <v>40</v>
      </c>
      <c r="Y23" s="49">
        <v>0.09</v>
      </c>
      <c r="Z23" s="64">
        <f t="shared" si="4"/>
        <v>4.95</v>
      </c>
      <c r="AA23" s="37" t="s">
        <v>41</v>
      </c>
      <c r="AB23" s="26">
        <f t="shared" si="2"/>
        <v>31.05</v>
      </c>
    </row>
    <row r="24" spans="1:28" ht="15.75" thickBot="1">
      <c r="A24" s="53" t="s">
        <v>71</v>
      </c>
      <c r="B24" s="52"/>
      <c r="C24" s="53">
        <v>4907559671</v>
      </c>
      <c r="D24" s="52">
        <v>42873</v>
      </c>
      <c r="E24" s="105" t="s">
        <v>35</v>
      </c>
      <c r="F24" s="52"/>
      <c r="G24" s="53" t="s">
        <v>36</v>
      </c>
      <c r="H24" s="52" t="s">
        <v>75</v>
      </c>
      <c r="I24" s="53" t="s">
        <v>76</v>
      </c>
      <c r="J24" s="53" t="s">
        <v>74</v>
      </c>
      <c r="K24" s="106"/>
      <c r="L24" s="106"/>
      <c r="M24" s="106">
        <v>300</v>
      </c>
      <c r="N24" s="106">
        <v>300</v>
      </c>
      <c r="O24" s="107">
        <v>55</v>
      </c>
      <c r="P24" s="108" t="s">
        <v>39</v>
      </c>
      <c r="Q24" s="109">
        <v>1</v>
      </c>
      <c r="R24" s="57">
        <f t="shared" si="0"/>
        <v>55</v>
      </c>
      <c r="S24" s="58">
        <v>34.5</v>
      </c>
      <c r="T24" s="59">
        <v>0.9</v>
      </c>
      <c r="U24" s="58">
        <f t="shared" si="3"/>
        <v>31.05</v>
      </c>
      <c r="V24" s="58">
        <f t="shared" si="1"/>
        <v>1707.75</v>
      </c>
      <c r="W24" s="60">
        <v>7024</v>
      </c>
      <c r="X24" s="60" t="s">
        <v>40</v>
      </c>
      <c r="Y24" s="61">
        <v>0.09</v>
      </c>
      <c r="Z24" s="62">
        <f t="shared" si="4"/>
        <v>4.95</v>
      </c>
      <c r="AA24" s="37" t="s">
        <v>41</v>
      </c>
      <c r="AB24" s="26">
        <f t="shared" si="2"/>
        <v>31.05</v>
      </c>
    </row>
    <row r="25" spans="1:28" ht="15.75" thickBot="1">
      <c r="A25" s="34" t="s">
        <v>77</v>
      </c>
      <c r="B25" s="13"/>
      <c r="C25" s="12">
        <v>4907560357</v>
      </c>
      <c r="D25" s="13">
        <v>42873</v>
      </c>
      <c r="E25" s="110" t="s">
        <v>35</v>
      </c>
      <c r="F25" s="13"/>
      <c r="G25" s="12" t="s">
        <v>36</v>
      </c>
      <c r="H25" s="13" t="s">
        <v>78</v>
      </c>
      <c r="I25" s="12" t="s">
        <v>79</v>
      </c>
      <c r="J25" s="12" t="s">
        <v>80</v>
      </c>
      <c r="K25" s="12"/>
      <c r="L25" s="12"/>
      <c r="M25" s="22"/>
      <c r="N25" s="22"/>
      <c r="O25" s="16">
        <v>26</v>
      </c>
      <c r="P25" s="17" t="s">
        <v>39</v>
      </c>
      <c r="Q25" s="18">
        <v>1</v>
      </c>
      <c r="R25" s="19">
        <f t="shared" si="0"/>
        <v>26</v>
      </c>
      <c r="S25" s="21">
        <v>34.5</v>
      </c>
      <c r="T25" s="31">
        <v>1</v>
      </c>
      <c r="U25" s="21">
        <v>34.5</v>
      </c>
      <c r="V25" s="21">
        <f t="shared" si="1"/>
        <v>897</v>
      </c>
      <c r="W25" s="27">
        <v>7024</v>
      </c>
      <c r="X25" s="27" t="s">
        <v>40</v>
      </c>
      <c r="Y25" s="32">
        <v>0.2</v>
      </c>
      <c r="Z25" s="24">
        <f t="shared" si="4"/>
        <v>5.2</v>
      </c>
      <c r="AA25" s="37" t="s">
        <v>45</v>
      </c>
      <c r="AB25" s="26">
        <f t="shared" si="2"/>
        <v>34.5</v>
      </c>
    </row>
    <row r="26" spans="1:28">
      <c r="A26" s="38"/>
      <c r="B26" s="39"/>
      <c r="C26" s="40">
        <v>4907560376</v>
      </c>
      <c r="D26" s="39">
        <v>42873</v>
      </c>
      <c r="E26" s="41" t="s">
        <v>35</v>
      </c>
      <c r="F26" s="42"/>
      <c r="G26" s="40" t="s">
        <v>48</v>
      </c>
      <c r="H26" s="39" t="s">
        <v>49</v>
      </c>
      <c r="I26" s="40" t="s">
        <v>3</v>
      </c>
      <c r="J26" s="40" t="s">
        <v>50</v>
      </c>
      <c r="K26" s="40"/>
      <c r="L26" s="40"/>
      <c r="M26" s="40"/>
      <c r="N26" s="40"/>
      <c r="O26" s="40">
        <v>2</v>
      </c>
      <c r="P26" s="43" t="s">
        <v>51</v>
      </c>
      <c r="Q26" s="44">
        <v>2.7871000000000001</v>
      </c>
      <c r="R26" s="45">
        <f t="shared" si="0"/>
        <v>5.5742000000000003</v>
      </c>
      <c r="S26" s="46">
        <v>149.5</v>
      </c>
      <c r="T26" s="47">
        <v>2.4</v>
      </c>
      <c r="U26" s="46">
        <v>358.8</v>
      </c>
      <c r="V26" s="46">
        <f t="shared" si="1"/>
        <v>2000.0229600000002</v>
      </c>
      <c r="W26" s="48">
        <v>7024</v>
      </c>
      <c r="X26" s="42" t="s">
        <v>40</v>
      </c>
      <c r="Y26" s="49">
        <v>2.7</v>
      </c>
      <c r="Z26" s="50">
        <f>Y26*O26</f>
        <v>5.4</v>
      </c>
      <c r="AA26" s="37" t="s">
        <v>41</v>
      </c>
      <c r="AB26" s="26">
        <f t="shared" si="2"/>
        <v>1000.0114800000001</v>
      </c>
    </row>
    <row r="27" spans="1:28" ht="15.75" thickBot="1">
      <c r="A27" s="51"/>
      <c r="B27" s="52"/>
      <c r="C27" s="53">
        <v>4907563476</v>
      </c>
      <c r="D27" s="52">
        <v>42873</v>
      </c>
      <c r="E27" s="54" t="s">
        <v>35</v>
      </c>
      <c r="F27" s="52"/>
      <c r="G27" s="53" t="s">
        <v>36</v>
      </c>
      <c r="H27" s="52"/>
      <c r="I27" s="53" t="s">
        <v>52</v>
      </c>
      <c r="J27" s="53"/>
      <c r="K27" s="53"/>
      <c r="L27" s="53"/>
      <c r="M27" s="53"/>
      <c r="N27" s="53"/>
      <c r="O27" s="53">
        <v>20</v>
      </c>
      <c r="P27" s="55" t="s">
        <v>53</v>
      </c>
      <c r="Q27" s="56">
        <v>1</v>
      </c>
      <c r="R27" s="57">
        <f t="shared" si="0"/>
        <v>20</v>
      </c>
      <c r="S27" s="58">
        <v>10</v>
      </c>
      <c r="T27" s="59">
        <v>1</v>
      </c>
      <c r="U27" s="58">
        <f>S27*T27</f>
        <v>10</v>
      </c>
      <c r="V27" s="58">
        <f t="shared" si="1"/>
        <v>200</v>
      </c>
      <c r="W27" s="60" t="s">
        <v>36</v>
      </c>
      <c r="X27" s="60" t="s">
        <v>36</v>
      </c>
      <c r="Y27" s="61" t="s">
        <v>36</v>
      </c>
      <c r="Z27" s="62" t="s">
        <v>36</v>
      </c>
      <c r="AA27" s="37" t="s">
        <v>36</v>
      </c>
      <c r="AB27" s="26">
        <f t="shared" si="2"/>
        <v>10</v>
      </c>
    </row>
    <row r="28" spans="1:28">
      <c r="A28" s="38"/>
      <c r="B28" s="39"/>
      <c r="C28" s="40">
        <v>4907560375</v>
      </c>
      <c r="D28" s="39">
        <v>42873</v>
      </c>
      <c r="E28" s="41" t="s">
        <v>35</v>
      </c>
      <c r="F28" s="42"/>
      <c r="G28" s="40" t="s">
        <v>48</v>
      </c>
      <c r="H28" s="39" t="s">
        <v>49</v>
      </c>
      <c r="I28" s="40" t="s">
        <v>3</v>
      </c>
      <c r="J28" s="40" t="s">
        <v>50</v>
      </c>
      <c r="K28" s="40"/>
      <c r="L28" s="40"/>
      <c r="M28" s="40"/>
      <c r="N28" s="40"/>
      <c r="O28" s="40">
        <v>4</v>
      </c>
      <c r="P28" s="43" t="s">
        <v>51</v>
      </c>
      <c r="Q28" s="44">
        <v>2.7871000000000001</v>
      </c>
      <c r="R28" s="45">
        <f t="shared" si="0"/>
        <v>11.148400000000001</v>
      </c>
      <c r="S28" s="46">
        <v>149.5</v>
      </c>
      <c r="T28" s="47">
        <v>2.4</v>
      </c>
      <c r="U28" s="46">
        <v>358.8</v>
      </c>
      <c r="V28" s="46">
        <f t="shared" si="1"/>
        <v>4000.0459200000005</v>
      </c>
      <c r="W28" s="48">
        <v>7024</v>
      </c>
      <c r="X28" s="42" t="s">
        <v>40</v>
      </c>
      <c r="Y28" s="49">
        <v>2.7</v>
      </c>
      <c r="Z28" s="50">
        <f>Y28*O28</f>
        <v>10.8</v>
      </c>
      <c r="AA28" s="37" t="s">
        <v>41</v>
      </c>
      <c r="AB28" s="26">
        <f t="shared" si="2"/>
        <v>1000.0114800000001</v>
      </c>
    </row>
    <row r="29" spans="1:28" ht="15.75" thickBot="1">
      <c r="A29" s="51"/>
      <c r="B29" s="52"/>
      <c r="C29" s="53">
        <v>4907560375</v>
      </c>
      <c r="D29" s="52">
        <v>42873</v>
      </c>
      <c r="E29" s="54" t="s">
        <v>35</v>
      </c>
      <c r="F29" s="52"/>
      <c r="G29" s="53" t="s">
        <v>36</v>
      </c>
      <c r="H29" s="52"/>
      <c r="I29" s="53" t="s">
        <v>52</v>
      </c>
      <c r="J29" s="53"/>
      <c r="K29" s="53"/>
      <c r="L29" s="53"/>
      <c r="M29" s="53"/>
      <c r="N29" s="53"/>
      <c r="O29" s="53">
        <v>40</v>
      </c>
      <c r="P29" s="55" t="s">
        <v>53</v>
      </c>
      <c r="Q29" s="56">
        <v>1</v>
      </c>
      <c r="R29" s="57">
        <f t="shared" si="0"/>
        <v>40</v>
      </c>
      <c r="S29" s="58">
        <v>10</v>
      </c>
      <c r="T29" s="59">
        <v>1</v>
      </c>
      <c r="U29" s="58">
        <f>S29*T29</f>
        <v>10</v>
      </c>
      <c r="V29" s="58">
        <f t="shared" si="1"/>
        <v>400</v>
      </c>
      <c r="W29" s="60" t="s">
        <v>36</v>
      </c>
      <c r="X29" s="60" t="s">
        <v>36</v>
      </c>
      <c r="Y29" s="61" t="s">
        <v>36</v>
      </c>
      <c r="Z29" s="62" t="s">
        <v>36</v>
      </c>
      <c r="AA29" s="37" t="s">
        <v>36</v>
      </c>
      <c r="AB29" s="26">
        <f t="shared" si="2"/>
        <v>10</v>
      </c>
    </row>
    <row r="30" spans="1:28">
      <c r="A30" s="38"/>
      <c r="B30" s="39"/>
      <c r="C30" s="40">
        <v>4907560373</v>
      </c>
      <c r="D30" s="39">
        <v>42873</v>
      </c>
      <c r="E30" s="41" t="s">
        <v>35</v>
      </c>
      <c r="F30" s="42"/>
      <c r="G30" s="40" t="s">
        <v>48</v>
      </c>
      <c r="H30" s="39" t="s">
        <v>49</v>
      </c>
      <c r="I30" s="40" t="s">
        <v>3</v>
      </c>
      <c r="J30" s="40" t="s">
        <v>50</v>
      </c>
      <c r="K30" s="40"/>
      <c r="L30" s="40"/>
      <c r="M30" s="40"/>
      <c r="N30" s="40"/>
      <c r="O30" s="40">
        <v>4</v>
      </c>
      <c r="P30" s="43" t="s">
        <v>51</v>
      </c>
      <c r="Q30" s="44">
        <v>2.7871000000000001</v>
      </c>
      <c r="R30" s="45">
        <f t="shared" si="0"/>
        <v>11.148400000000001</v>
      </c>
      <c r="S30" s="46">
        <v>149.5</v>
      </c>
      <c r="T30" s="47">
        <v>2.4</v>
      </c>
      <c r="U30" s="46">
        <v>358.8</v>
      </c>
      <c r="V30" s="46">
        <f t="shared" si="1"/>
        <v>4000.0459200000005</v>
      </c>
      <c r="W30" s="48">
        <v>7024</v>
      </c>
      <c r="X30" s="42" t="s">
        <v>40</v>
      </c>
      <c r="Y30" s="49">
        <v>2.7</v>
      </c>
      <c r="Z30" s="50">
        <f>Y30*O30</f>
        <v>10.8</v>
      </c>
      <c r="AA30" s="37" t="s">
        <v>41</v>
      </c>
      <c r="AB30" s="26">
        <f t="shared" si="2"/>
        <v>1000.0114800000001</v>
      </c>
    </row>
    <row r="31" spans="1:28" ht="15.75" thickBot="1">
      <c r="A31" s="51"/>
      <c r="B31" s="52"/>
      <c r="C31" s="53">
        <v>4907560373</v>
      </c>
      <c r="D31" s="52">
        <v>42873</v>
      </c>
      <c r="E31" s="54" t="s">
        <v>35</v>
      </c>
      <c r="F31" s="52"/>
      <c r="G31" s="53" t="s">
        <v>36</v>
      </c>
      <c r="H31" s="52"/>
      <c r="I31" s="53" t="s">
        <v>52</v>
      </c>
      <c r="J31" s="53"/>
      <c r="K31" s="53"/>
      <c r="L31" s="53"/>
      <c r="M31" s="53"/>
      <c r="N31" s="53"/>
      <c r="O31" s="53">
        <v>40</v>
      </c>
      <c r="P31" s="55" t="s">
        <v>53</v>
      </c>
      <c r="Q31" s="56">
        <v>1</v>
      </c>
      <c r="R31" s="57">
        <f t="shared" si="0"/>
        <v>40</v>
      </c>
      <c r="S31" s="58">
        <v>10</v>
      </c>
      <c r="T31" s="59">
        <v>1</v>
      </c>
      <c r="U31" s="58">
        <f>S31*T31</f>
        <v>10</v>
      </c>
      <c r="V31" s="58">
        <f t="shared" si="1"/>
        <v>400</v>
      </c>
      <c r="W31" s="60" t="s">
        <v>36</v>
      </c>
      <c r="X31" s="60" t="s">
        <v>36</v>
      </c>
      <c r="Y31" s="61" t="s">
        <v>36</v>
      </c>
      <c r="Z31" s="62" t="s">
        <v>36</v>
      </c>
      <c r="AA31" s="37" t="s">
        <v>36</v>
      </c>
      <c r="AB31" s="26">
        <f t="shared" si="2"/>
        <v>10</v>
      </c>
    </row>
    <row r="32" spans="1:28">
      <c r="A32" s="38"/>
      <c r="B32" s="39"/>
      <c r="C32" s="40">
        <v>4907563475</v>
      </c>
      <c r="D32" s="39">
        <v>42873</v>
      </c>
      <c r="E32" s="41" t="s">
        <v>35</v>
      </c>
      <c r="F32" s="39"/>
      <c r="G32" s="40" t="s">
        <v>48</v>
      </c>
      <c r="H32" s="39" t="s">
        <v>81</v>
      </c>
      <c r="I32" s="40" t="s">
        <v>82</v>
      </c>
      <c r="J32" s="40" t="s">
        <v>80</v>
      </c>
      <c r="K32" s="40"/>
      <c r="L32" s="40"/>
      <c r="M32" s="40"/>
      <c r="N32" s="40"/>
      <c r="O32" s="42">
        <v>4</v>
      </c>
      <c r="P32" s="43" t="s">
        <v>51</v>
      </c>
      <c r="Q32" s="44">
        <v>5.0199999999999996</v>
      </c>
      <c r="R32" s="45">
        <f t="shared" si="0"/>
        <v>20.079999999999998</v>
      </c>
      <c r="S32" s="63">
        <v>149.5</v>
      </c>
      <c r="T32" s="69">
        <v>2</v>
      </c>
      <c r="U32" s="63">
        <v>299</v>
      </c>
      <c r="V32" s="63">
        <f t="shared" si="1"/>
        <v>6003.9199999999992</v>
      </c>
      <c r="W32" s="68">
        <v>7024</v>
      </c>
      <c r="X32" s="68" t="s">
        <v>40</v>
      </c>
      <c r="Y32" s="111">
        <v>4.95</v>
      </c>
      <c r="Z32" s="64">
        <f>Y32*O32</f>
        <v>19.8</v>
      </c>
      <c r="AA32" s="37" t="s">
        <v>45</v>
      </c>
      <c r="AB32" s="26">
        <f t="shared" si="2"/>
        <v>1500.9799999999998</v>
      </c>
    </row>
    <row r="33" spans="1:28">
      <c r="A33" s="112"/>
      <c r="B33" s="76"/>
      <c r="C33" s="4">
        <v>4907563475</v>
      </c>
      <c r="D33" s="76">
        <v>42873</v>
      </c>
      <c r="E33" s="113" t="s">
        <v>35</v>
      </c>
      <c r="F33" s="76"/>
      <c r="G33" s="4" t="s">
        <v>48</v>
      </c>
      <c r="H33" s="76" t="s">
        <v>83</v>
      </c>
      <c r="I33" s="4" t="s">
        <v>84</v>
      </c>
      <c r="J33" s="4" t="s">
        <v>47</v>
      </c>
      <c r="K33" s="4"/>
      <c r="L33" s="4"/>
      <c r="M33" s="4">
        <v>300</v>
      </c>
      <c r="N33" s="4">
        <v>1200</v>
      </c>
      <c r="O33" s="2">
        <v>4</v>
      </c>
      <c r="P33" s="114" t="s">
        <v>44</v>
      </c>
      <c r="Q33" s="115">
        <v>1.2</v>
      </c>
      <c r="R33" s="79">
        <f t="shared" si="0"/>
        <v>4.8</v>
      </c>
      <c r="S33" s="80">
        <v>62.1</v>
      </c>
      <c r="T33" s="78">
        <v>1.5</v>
      </c>
      <c r="U33" s="80">
        <v>93.15</v>
      </c>
      <c r="V33" s="80">
        <f t="shared" si="1"/>
        <v>447.12</v>
      </c>
      <c r="W33" s="5">
        <v>7024</v>
      </c>
      <c r="X33" s="5" t="s">
        <v>40</v>
      </c>
      <c r="Y33" s="116">
        <v>0.36</v>
      </c>
      <c r="Z33" s="117">
        <f>Y33*O33</f>
        <v>1.44</v>
      </c>
      <c r="AA33" s="37" t="s">
        <v>45</v>
      </c>
      <c r="AB33" s="26">
        <f t="shared" si="2"/>
        <v>111.78</v>
      </c>
    </row>
    <row r="34" spans="1:28">
      <c r="A34" s="112"/>
      <c r="B34" s="76"/>
      <c r="C34" s="4">
        <v>4907563475</v>
      </c>
      <c r="D34" s="76">
        <v>42873</v>
      </c>
      <c r="E34" s="113" t="s">
        <v>35</v>
      </c>
      <c r="F34" s="76"/>
      <c r="G34" s="4" t="s">
        <v>48</v>
      </c>
      <c r="H34" s="76" t="s">
        <v>85</v>
      </c>
      <c r="I34" s="4" t="s">
        <v>86</v>
      </c>
      <c r="J34" s="4" t="s">
        <v>87</v>
      </c>
      <c r="K34" s="4"/>
      <c r="L34" s="4"/>
      <c r="M34" s="4">
        <v>760</v>
      </c>
      <c r="N34" s="4">
        <v>800</v>
      </c>
      <c r="O34" s="2">
        <v>4</v>
      </c>
      <c r="P34" s="114" t="s">
        <v>51</v>
      </c>
      <c r="Q34" s="115">
        <v>0.60799999999999998</v>
      </c>
      <c r="R34" s="79">
        <f t="shared" si="0"/>
        <v>2.4319999999999999</v>
      </c>
      <c r="S34" s="80">
        <v>149.5</v>
      </c>
      <c r="T34" s="78">
        <v>1</v>
      </c>
      <c r="U34" s="80">
        <v>149.5</v>
      </c>
      <c r="V34" s="82">
        <f t="shared" si="1"/>
        <v>363.584</v>
      </c>
      <c r="W34" s="5">
        <v>7024</v>
      </c>
      <c r="X34" s="5" t="s">
        <v>40</v>
      </c>
      <c r="Y34" s="116">
        <v>0.60799999999999998</v>
      </c>
      <c r="Z34" s="86">
        <f>Y34*O34</f>
        <v>2.4319999999999999</v>
      </c>
      <c r="AA34" s="37" t="s">
        <v>45</v>
      </c>
      <c r="AB34" s="26">
        <f t="shared" si="2"/>
        <v>90.896000000000001</v>
      </c>
    </row>
    <row r="35" spans="1:28" ht="15.75" thickBot="1">
      <c r="A35" s="51"/>
      <c r="B35" s="52"/>
      <c r="C35" s="53">
        <v>4907563475</v>
      </c>
      <c r="D35" s="52">
        <v>42873</v>
      </c>
      <c r="E35" s="54" t="s">
        <v>35</v>
      </c>
      <c r="F35" s="52"/>
      <c r="G35" s="53" t="s">
        <v>36</v>
      </c>
      <c r="H35" s="52"/>
      <c r="I35" s="53" t="s">
        <v>52</v>
      </c>
      <c r="J35" s="53"/>
      <c r="K35" s="53"/>
      <c r="L35" s="53"/>
      <c r="M35" s="53"/>
      <c r="N35" s="53"/>
      <c r="O35" s="53">
        <v>68.150000000000006</v>
      </c>
      <c r="P35" s="55" t="s">
        <v>53</v>
      </c>
      <c r="Q35" s="56">
        <v>1</v>
      </c>
      <c r="R35" s="57">
        <f t="shared" si="0"/>
        <v>68.150000000000006</v>
      </c>
      <c r="S35" s="58">
        <v>10</v>
      </c>
      <c r="T35" s="59">
        <v>1</v>
      </c>
      <c r="U35" s="58">
        <f>S35*T35</f>
        <v>10</v>
      </c>
      <c r="V35" s="58">
        <f t="shared" si="1"/>
        <v>681.5</v>
      </c>
      <c r="W35" s="60" t="s">
        <v>36</v>
      </c>
      <c r="X35" s="60" t="s">
        <v>36</v>
      </c>
      <c r="Y35" s="61" t="s">
        <v>36</v>
      </c>
      <c r="Z35" s="62" t="s">
        <v>36</v>
      </c>
      <c r="AA35" s="37" t="s">
        <v>36</v>
      </c>
      <c r="AB35" s="26">
        <f t="shared" si="2"/>
        <v>10</v>
      </c>
    </row>
    <row r="36" spans="1:28">
      <c r="A36" s="38"/>
      <c r="B36" s="39"/>
      <c r="C36" s="40">
        <v>4907563323</v>
      </c>
      <c r="D36" s="39">
        <v>42873</v>
      </c>
      <c r="E36" s="41" t="s">
        <v>35</v>
      </c>
      <c r="F36" s="39"/>
      <c r="G36" s="40" t="s">
        <v>48</v>
      </c>
      <c r="H36" s="39" t="s">
        <v>81</v>
      </c>
      <c r="I36" s="40" t="s">
        <v>82</v>
      </c>
      <c r="J36" s="40" t="s">
        <v>80</v>
      </c>
      <c r="K36" s="40"/>
      <c r="L36" s="40"/>
      <c r="M36" s="40"/>
      <c r="N36" s="40"/>
      <c r="O36" s="42">
        <v>3</v>
      </c>
      <c r="P36" s="43" t="s">
        <v>51</v>
      </c>
      <c r="Q36" s="44">
        <v>5.0199999999999996</v>
      </c>
      <c r="R36" s="45">
        <f t="shared" si="0"/>
        <v>15.059999999999999</v>
      </c>
      <c r="S36" s="63">
        <v>149.5</v>
      </c>
      <c r="T36" s="69">
        <v>2</v>
      </c>
      <c r="U36" s="63">
        <v>299</v>
      </c>
      <c r="V36" s="63">
        <f t="shared" si="1"/>
        <v>4502.9399999999996</v>
      </c>
      <c r="W36" s="68">
        <v>7024</v>
      </c>
      <c r="X36" s="68" t="s">
        <v>40</v>
      </c>
      <c r="Y36" s="111">
        <v>4.95</v>
      </c>
      <c r="Z36" s="64">
        <f>Y36*O36</f>
        <v>14.850000000000001</v>
      </c>
      <c r="AA36" s="37" t="s">
        <v>45</v>
      </c>
      <c r="AB36" s="26">
        <f t="shared" si="2"/>
        <v>1500.9799999999998</v>
      </c>
    </row>
    <row r="37" spans="1:28">
      <c r="A37" s="112"/>
      <c r="B37" s="76"/>
      <c r="C37" s="4">
        <v>4907563323</v>
      </c>
      <c r="D37" s="76">
        <v>42873</v>
      </c>
      <c r="E37" s="113" t="s">
        <v>35</v>
      </c>
      <c r="F37" s="76"/>
      <c r="G37" s="4" t="s">
        <v>48</v>
      </c>
      <c r="H37" s="76" t="s">
        <v>83</v>
      </c>
      <c r="I37" s="4" t="s">
        <v>84</v>
      </c>
      <c r="J37" s="4" t="s">
        <v>47</v>
      </c>
      <c r="K37" s="4"/>
      <c r="L37" s="4"/>
      <c r="M37" s="4">
        <v>300</v>
      </c>
      <c r="N37" s="4">
        <v>1200</v>
      </c>
      <c r="O37" s="2">
        <v>3</v>
      </c>
      <c r="P37" s="114" t="s">
        <v>44</v>
      </c>
      <c r="Q37" s="115">
        <v>1.2</v>
      </c>
      <c r="R37" s="79">
        <f t="shared" si="0"/>
        <v>3.5999999999999996</v>
      </c>
      <c r="S37" s="80">
        <v>62.1</v>
      </c>
      <c r="T37" s="78">
        <v>1.5</v>
      </c>
      <c r="U37" s="80">
        <v>93.15</v>
      </c>
      <c r="V37" s="80">
        <f t="shared" si="1"/>
        <v>335.34</v>
      </c>
      <c r="W37" s="5">
        <v>7024</v>
      </c>
      <c r="X37" s="5" t="s">
        <v>40</v>
      </c>
      <c r="Y37" s="116">
        <v>0.36</v>
      </c>
      <c r="Z37" s="117">
        <f>Y37*O37</f>
        <v>1.08</v>
      </c>
      <c r="AA37" s="37" t="s">
        <v>45</v>
      </c>
      <c r="AB37" s="26">
        <f t="shared" si="2"/>
        <v>111.77999999999999</v>
      </c>
    </row>
    <row r="38" spans="1:28">
      <c r="A38" s="112"/>
      <c r="B38" s="76"/>
      <c r="C38" s="4">
        <v>4907563323</v>
      </c>
      <c r="D38" s="76">
        <v>42873</v>
      </c>
      <c r="E38" s="113" t="s">
        <v>35</v>
      </c>
      <c r="F38" s="76"/>
      <c r="G38" s="4" t="s">
        <v>48</v>
      </c>
      <c r="H38" s="76" t="s">
        <v>85</v>
      </c>
      <c r="I38" s="4" t="s">
        <v>86</v>
      </c>
      <c r="J38" s="4" t="s">
        <v>87</v>
      </c>
      <c r="K38" s="4"/>
      <c r="L38" s="4"/>
      <c r="M38" s="4">
        <v>760</v>
      </c>
      <c r="N38" s="4">
        <v>800</v>
      </c>
      <c r="O38" s="2">
        <v>3</v>
      </c>
      <c r="P38" s="114" t="s">
        <v>51</v>
      </c>
      <c r="Q38" s="115">
        <v>0.60799999999999998</v>
      </c>
      <c r="R38" s="79">
        <f t="shared" si="0"/>
        <v>1.8239999999999998</v>
      </c>
      <c r="S38" s="80">
        <v>149.5</v>
      </c>
      <c r="T38" s="78">
        <v>1</v>
      </c>
      <c r="U38" s="80">
        <v>149.5</v>
      </c>
      <c r="V38" s="82">
        <f t="shared" si="1"/>
        <v>272.68799999999999</v>
      </c>
      <c r="W38" s="5">
        <v>7024</v>
      </c>
      <c r="X38" s="5" t="s">
        <v>40</v>
      </c>
      <c r="Y38" s="116">
        <v>0.60799999999999998</v>
      </c>
      <c r="Z38" s="86">
        <f>Y38*O38</f>
        <v>1.8239999999999998</v>
      </c>
      <c r="AA38" s="37" t="s">
        <v>45</v>
      </c>
      <c r="AB38" s="26">
        <f t="shared" si="2"/>
        <v>90.896000000000001</v>
      </c>
    </row>
    <row r="39" spans="1:28" ht="15.75" thickBot="1">
      <c r="A39" s="51"/>
      <c r="B39" s="52"/>
      <c r="C39" s="53">
        <v>4907563323</v>
      </c>
      <c r="D39" s="52">
        <v>42873</v>
      </c>
      <c r="E39" s="54" t="s">
        <v>35</v>
      </c>
      <c r="F39" s="52"/>
      <c r="G39" s="53" t="s">
        <v>36</v>
      </c>
      <c r="H39" s="52"/>
      <c r="I39" s="53" t="s">
        <v>52</v>
      </c>
      <c r="J39" s="53"/>
      <c r="K39" s="53"/>
      <c r="L39" s="53"/>
      <c r="M39" s="53"/>
      <c r="N39" s="53"/>
      <c r="O39" s="53">
        <v>51.11</v>
      </c>
      <c r="P39" s="55" t="s">
        <v>53</v>
      </c>
      <c r="Q39" s="56">
        <v>1</v>
      </c>
      <c r="R39" s="57">
        <f t="shared" si="0"/>
        <v>51.11</v>
      </c>
      <c r="S39" s="58">
        <v>10</v>
      </c>
      <c r="T39" s="59">
        <v>1</v>
      </c>
      <c r="U39" s="58">
        <f>S39*T39</f>
        <v>10</v>
      </c>
      <c r="V39" s="58">
        <f t="shared" si="1"/>
        <v>511.1</v>
      </c>
      <c r="W39" s="60" t="s">
        <v>36</v>
      </c>
      <c r="X39" s="60" t="s">
        <v>36</v>
      </c>
      <c r="Y39" s="61" t="s">
        <v>36</v>
      </c>
      <c r="Z39" s="62" t="s">
        <v>36</v>
      </c>
      <c r="AA39" s="37" t="s">
        <v>36</v>
      </c>
      <c r="AB39" s="26">
        <f t="shared" si="2"/>
        <v>10</v>
      </c>
    </row>
    <row r="40" spans="1:28">
      <c r="A40" s="38"/>
      <c r="B40" s="39"/>
      <c r="C40" s="40">
        <v>4907563324</v>
      </c>
      <c r="D40" s="39">
        <v>42873</v>
      </c>
      <c r="E40" s="41" t="s">
        <v>35</v>
      </c>
      <c r="F40" s="39"/>
      <c r="G40" s="40" t="s">
        <v>48</v>
      </c>
      <c r="H40" s="39" t="s">
        <v>81</v>
      </c>
      <c r="I40" s="40" t="s">
        <v>82</v>
      </c>
      <c r="J40" s="40" t="s">
        <v>80</v>
      </c>
      <c r="K40" s="40"/>
      <c r="L40" s="40"/>
      <c r="M40" s="40"/>
      <c r="N40" s="40"/>
      <c r="O40" s="42">
        <v>3</v>
      </c>
      <c r="P40" s="43" t="s">
        <v>51</v>
      </c>
      <c r="Q40" s="44">
        <v>5.0199999999999996</v>
      </c>
      <c r="R40" s="45">
        <f t="shared" si="0"/>
        <v>15.059999999999999</v>
      </c>
      <c r="S40" s="63">
        <v>149.5</v>
      </c>
      <c r="T40" s="69">
        <v>2</v>
      </c>
      <c r="U40" s="63">
        <v>299</v>
      </c>
      <c r="V40" s="63">
        <f t="shared" si="1"/>
        <v>4502.9399999999996</v>
      </c>
      <c r="W40" s="68">
        <v>7024</v>
      </c>
      <c r="X40" s="68" t="s">
        <v>40</v>
      </c>
      <c r="Y40" s="111">
        <v>4.95</v>
      </c>
      <c r="Z40" s="64">
        <f>Y40*O40</f>
        <v>14.850000000000001</v>
      </c>
      <c r="AA40" s="37" t="s">
        <v>45</v>
      </c>
      <c r="AB40" s="26">
        <f t="shared" si="2"/>
        <v>1500.9799999999998</v>
      </c>
    </row>
    <row r="41" spans="1:28">
      <c r="A41" s="112"/>
      <c r="B41" s="76"/>
      <c r="C41" s="4">
        <v>4907563324</v>
      </c>
      <c r="D41" s="76">
        <v>42873</v>
      </c>
      <c r="E41" s="113" t="s">
        <v>35</v>
      </c>
      <c r="F41" s="76"/>
      <c r="G41" s="4" t="s">
        <v>48</v>
      </c>
      <c r="H41" s="76" t="s">
        <v>83</v>
      </c>
      <c r="I41" s="4" t="s">
        <v>84</v>
      </c>
      <c r="J41" s="4" t="s">
        <v>47</v>
      </c>
      <c r="K41" s="4"/>
      <c r="L41" s="4"/>
      <c r="M41" s="4">
        <v>300</v>
      </c>
      <c r="N41" s="4">
        <v>1200</v>
      </c>
      <c r="O41" s="2">
        <v>3</v>
      </c>
      <c r="P41" s="114" t="s">
        <v>44</v>
      </c>
      <c r="Q41" s="115">
        <v>1.2</v>
      </c>
      <c r="R41" s="79">
        <f t="shared" si="0"/>
        <v>3.5999999999999996</v>
      </c>
      <c r="S41" s="80">
        <v>62.1</v>
      </c>
      <c r="T41" s="78">
        <v>1.5</v>
      </c>
      <c r="U41" s="80">
        <v>93.15</v>
      </c>
      <c r="V41" s="80">
        <f t="shared" si="1"/>
        <v>335.34</v>
      </c>
      <c r="W41" s="5">
        <v>7024</v>
      </c>
      <c r="X41" s="5" t="s">
        <v>40</v>
      </c>
      <c r="Y41" s="116">
        <v>0.36</v>
      </c>
      <c r="Z41" s="117">
        <f>Y41*O41</f>
        <v>1.08</v>
      </c>
      <c r="AA41" s="37" t="s">
        <v>45</v>
      </c>
      <c r="AB41" s="26">
        <f t="shared" si="2"/>
        <v>111.77999999999999</v>
      </c>
    </row>
    <row r="42" spans="1:28">
      <c r="A42" s="112"/>
      <c r="B42" s="76"/>
      <c r="C42" s="4">
        <v>4907563324</v>
      </c>
      <c r="D42" s="76">
        <v>42873</v>
      </c>
      <c r="E42" s="113" t="s">
        <v>35</v>
      </c>
      <c r="F42" s="76"/>
      <c r="G42" s="4" t="s">
        <v>48</v>
      </c>
      <c r="H42" s="76" t="s">
        <v>85</v>
      </c>
      <c r="I42" s="4" t="s">
        <v>86</v>
      </c>
      <c r="J42" s="4" t="s">
        <v>87</v>
      </c>
      <c r="K42" s="4"/>
      <c r="L42" s="4"/>
      <c r="M42" s="4">
        <v>760</v>
      </c>
      <c r="N42" s="4">
        <v>800</v>
      </c>
      <c r="O42" s="2">
        <v>3</v>
      </c>
      <c r="P42" s="114" t="s">
        <v>51</v>
      </c>
      <c r="Q42" s="115">
        <v>0.60799999999999998</v>
      </c>
      <c r="R42" s="79">
        <f t="shared" si="0"/>
        <v>1.8239999999999998</v>
      </c>
      <c r="S42" s="80">
        <v>149.5</v>
      </c>
      <c r="T42" s="78">
        <v>1</v>
      </c>
      <c r="U42" s="80">
        <v>149.5</v>
      </c>
      <c r="V42" s="82">
        <f t="shared" si="1"/>
        <v>272.68799999999999</v>
      </c>
      <c r="W42" s="5">
        <v>7024</v>
      </c>
      <c r="X42" s="5" t="s">
        <v>40</v>
      </c>
      <c r="Y42" s="116">
        <v>0.60799999999999998</v>
      </c>
      <c r="Z42" s="86">
        <f>Y42*O42</f>
        <v>1.8239999999999998</v>
      </c>
      <c r="AA42" s="37" t="s">
        <v>45</v>
      </c>
      <c r="AB42" s="26">
        <f t="shared" si="2"/>
        <v>90.896000000000001</v>
      </c>
    </row>
    <row r="43" spans="1:28" ht="15.75" thickBot="1">
      <c r="A43" s="51"/>
      <c r="B43" s="52"/>
      <c r="C43" s="53">
        <v>4907563324</v>
      </c>
      <c r="D43" s="52">
        <v>42873</v>
      </c>
      <c r="E43" s="54" t="s">
        <v>35</v>
      </c>
      <c r="F43" s="52"/>
      <c r="G43" s="53" t="s">
        <v>36</v>
      </c>
      <c r="H43" s="52"/>
      <c r="I43" s="53" t="s">
        <v>52</v>
      </c>
      <c r="J43" s="53"/>
      <c r="K43" s="53"/>
      <c r="L43" s="53"/>
      <c r="M43" s="53"/>
      <c r="N43" s="53"/>
      <c r="O43" s="53">
        <v>51.11</v>
      </c>
      <c r="P43" s="55" t="s">
        <v>53</v>
      </c>
      <c r="Q43" s="56">
        <v>1</v>
      </c>
      <c r="R43" s="57">
        <f t="shared" si="0"/>
        <v>51.11</v>
      </c>
      <c r="S43" s="58">
        <v>10</v>
      </c>
      <c r="T43" s="59">
        <v>1</v>
      </c>
      <c r="U43" s="58">
        <f>S43*T43</f>
        <v>10</v>
      </c>
      <c r="V43" s="58">
        <f t="shared" si="1"/>
        <v>511.1</v>
      </c>
      <c r="W43" s="60" t="s">
        <v>36</v>
      </c>
      <c r="X43" s="60" t="s">
        <v>36</v>
      </c>
      <c r="Y43" s="61" t="s">
        <v>36</v>
      </c>
      <c r="Z43" s="62" t="s">
        <v>36</v>
      </c>
      <c r="AA43" s="37" t="s">
        <v>36</v>
      </c>
      <c r="AB43" s="26">
        <f t="shared" si="2"/>
        <v>10</v>
      </c>
    </row>
    <row r="44" spans="1:28">
      <c r="A44" s="38"/>
      <c r="B44" s="39"/>
      <c r="C44" s="40">
        <v>4907564113</v>
      </c>
      <c r="D44" s="39">
        <v>42873</v>
      </c>
      <c r="E44" s="41" t="s">
        <v>88</v>
      </c>
      <c r="F44" s="39"/>
      <c r="G44" s="48" t="s">
        <v>36</v>
      </c>
      <c r="H44" s="39" t="s">
        <v>89</v>
      </c>
      <c r="I44" s="40" t="s">
        <v>90</v>
      </c>
      <c r="J44" s="40" t="s">
        <v>61</v>
      </c>
      <c r="K44" s="40"/>
      <c r="L44" s="40"/>
      <c r="M44" s="40">
        <v>70</v>
      </c>
      <c r="N44" s="40">
        <v>1600</v>
      </c>
      <c r="O44" s="40">
        <v>82</v>
      </c>
      <c r="P44" s="43" t="s">
        <v>44</v>
      </c>
      <c r="Q44" s="44">
        <v>1.6</v>
      </c>
      <c r="R44" s="104">
        <f t="shared" si="0"/>
        <v>131.20000000000002</v>
      </c>
      <c r="S44" s="46">
        <v>26.45</v>
      </c>
      <c r="T44" s="47">
        <v>1</v>
      </c>
      <c r="U44" s="46">
        <f>S44*T44</f>
        <v>26.45</v>
      </c>
      <c r="V44" s="46">
        <f t="shared" si="1"/>
        <v>3470.2400000000002</v>
      </c>
      <c r="W44" s="48">
        <v>7024</v>
      </c>
      <c r="X44" s="42" t="s">
        <v>91</v>
      </c>
      <c r="Y44" s="49">
        <v>0.112</v>
      </c>
      <c r="Z44" s="118">
        <f t="shared" ref="Z44:Z49" si="5">Y44*O44</f>
        <v>9.1840000000000011</v>
      </c>
      <c r="AA44" s="37" t="s">
        <v>41</v>
      </c>
      <c r="AB44" s="26">
        <f t="shared" si="2"/>
        <v>42.32</v>
      </c>
    </row>
    <row r="45" spans="1:28">
      <c r="A45" s="112"/>
      <c r="B45" s="76"/>
      <c r="C45" s="4">
        <v>4907564113</v>
      </c>
      <c r="D45" s="76">
        <v>42873</v>
      </c>
      <c r="E45" s="113" t="s">
        <v>88</v>
      </c>
      <c r="F45" s="119"/>
      <c r="G45" s="3" t="s">
        <v>36</v>
      </c>
      <c r="H45" s="120" t="s">
        <v>92</v>
      </c>
      <c r="I45" s="3" t="s">
        <v>93</v>
      </c>
      <c r="J45" s="3" t="s">
        <v>94</v>
      </c>
      <c r="K45" s="3"/>
      <c r="L45" s="3"/>
      <c r="M45" s="3">
        <v>200</v>
      </c>
      <c r="N45" s="3">
        <v>700</v>
      </c>
      <c r="O45" s="2">
        <v>17</v>
      </c>
      <c r="P45" s="121" t="s">
        <v>44</v>
      </c>
      <c r="Q45" s="122">
        <v>1</v>
      </c>
      <c r="R45" s="79">
        <f t="shared" si="0"/>
        <v>17</v>
      </c>
      <c r="S45" s="82">
        <v>42.55</v>
      </c>
      <c r="T45" s="121">
        <v>1</v>
      </c>
      <c r="U45" s="82">
        <v>42.55</v>
      </c>
      <c r="V45" s="80">
        <f t="shared" si="1"/>
        <v>723.34999999999991</v>
      </c>
      <c r="W45" s="3">
        <v>7024</v>
      </c>
      <c r="X45" s="2" t="s">
        <v>40</v>
      </c>
      <c r="Y45" s="123">
        <v>0.14000000000000001</v>
      </c>
      <c r="Z45" s="117">
        <f t="shared" si="5"/>
        <v>2.3800000000000003</v>
      </c>
      <c r="AA45" s="37" t="s">
        <v>41</v>
      </c>
      <c r="AB45" s="26">
        <f t="shared" si="2"/>
        <v>42.55</v>
      </c>
    </row>
    <row r="46" spans="1:28">
      <c r="A46" s="112"/>
      <c r="B46" s="76"/>
      <c r="C46" s="4">
        <v>4907564113</v>
      </c>
      <c r="D46" s="76">
        <v>42873</v>
      </c>
      <c r="E46" s="113" t="s">
        <v>88</v>
      </c>
      <c r="F46" s="76"/>
      <c r="G46" s="3" t="s">
        <v>36</v>
      </c>
      <c r="H46" s="119" t="s">
        <v>95</v>
      </c>
      <c r="I46" s="3" t="s">
        <v>96</v>
      </c>
      <c r="J46" s="3" t="s">
        <v>61</v>
      </c>
      <c r="K46" s="3"/>
      <c r="L46" s="3"/>
      <c r="M46" s="3">
        <v>60</v>
      </c>
      <c r="N46" s="3">
        <v>1600</v>
      </c>
      <c r="O46" s="2">
        <v>39</v>
      </c>
      <c r="P46" s="121" t="s">
        <v>44</v>
      </c>
      <c r="Q46" s="122">
        <v>1.6</v>
      </c>
      <c r="R46" s="122">
        <f t="shared" si="0"/>
        <v>62.400000000000006</v>
      </c>
      <c r="S46" s="82">
        <v>26.45</v>
      </c>
      <c r="T46" s="121">
        <v>1</v>
      </c>
      <c r="U46" s="82">
        <f>S46*T46</f>
        <v>26.45</v>
      </c>
      <c r="V46" s="82">
        <f>U46*R46</f>
        <v>1650.48</v>
      </c>
      <c r="W46" s="3">
        <v>7024</v>
      </c>
      <c r="X46" s="2" t="s">
        <v>40</v>
      </c>
      <c r="Y46" s="123">
        <v>9.6000000000000002E-2</v>
      </c>
      <c r="Z46" s="124">
        <f t="shared" si="5"/>
        <v>3.7440000000000002</v>
      </c>
      <c r="AA46" s="37" t="s">
        <v>41</v>
      </c>
      <c r="AB46" s="26">
        <f t="shared" si="2"/>
        <v>42.32</v>
      </c>
    </row>
    <row r="47" spans="1:28">
      <c r="A47" s="112" t="s">
        <v>97</v>
      </c>
      <c r="B47" s="76"/>
      <c r="C47" s="4">
        <v>4907564113</v>
      </c>
      <c r="D47" s="76">
        <v>42873</v>
      </c>
      <c r="E47" s="113" t="s">
        <v>88</v>
      </c>
      <c r="F47" s="119"/>
      <c r="G47" s="3" t="s">
        <v>36</v>
      </c>
      <c r="H47" s="120" t="s">
        <v>98</v>
      </c>
      <c r="I47" s="3" t="s">
        <v>99</v>
      </c>
      <c r="J47" s="3" t="s">
        <v>61</v>
      </c>
      <c r="K47" s="3"/>
      <c r="L47" s="3"/>
      <c r="M47" s="3">
        <v>250</v>
      </c>
      <c r="N47" s="3">
        <v>1750</v>
      </c>
      <c r="O47" s="2">
        <v>11</v>
      </c>
      <c r="P47" s="121" t="s">
        <v>44</v>
      </c>
      <c r="Q47" s="122">
        <v>1.75</v>
      </c>
      <c r="R47" s="122">
        <f t="shared" si="0"/>
        <v>19.25</v>
      </c>
      <c r="S47" s="82">
        <v>42.55</v>
      </c>
      <c r="T47" s="121">
        <v>1</v>
      </c>
      <c r="U47" s="82">
        <v>42.55</v>
      </c>
      <c r="V47" s="82">
        <f>U47*R47</f>
        <v>819.08749999999998</v>
      </c>
      <c r="W47" s="3">
        <v>7024</v>
      </c>
      <c r="X47" s="2" t="s">
        <v>40</v>
      </c>
      <c r="Y47" s="123">
        <v>0.4375</v>
      </c>
      <c r="Z47" s="124">
        <f t="shared" si="5"/>
        <v>4.8125</v>
      </c>
      <c r="AA47" s="37" t="s">
        <v>41</v>
      </c>
      <c r="AB47" s="26">
        <f t="shared" si="2"/>
        <v>74.462499999999991</v>
      </c>
    </row>
    <row r="48" spans="1:28">
      <c r="A48" s="112"/>
      <c r="B48" s="76"/>
      <c r="C48" s="4">
        <v>4907564113</v>
      </c>
      <c r="D48" s="76">
        <v>42873</v>
      </c>
      <c r="E48" s="113" t="s">
        <v>88</v>
      </c>
      <c r="F48" s="119"/>
      <c r="G48" s="3" t="s">
        <v>36</v>
      </c>
      <c r="H48" s="119" t="s">
        <v>100</v>
      </c>
      <c r="I48" s="3" t="s">
        <v>101</v>
      </c>
      <c r="J48" s="3" t="s">
        <v>61</v>
      </c>
      <c r="K48" s="3"/>
      <c r="L48" s="3"/>
      <c r="M48" s="3">
        <v>60</v>
      </c>
      <c r="N48" s="3">
        <v>2000</v>
      </c>
      <c r="O48" s="2">
        <v>10</v>
      </c>
      <c r="P48" s="121" t="s">
        <v>44</v>
      </c>
      <c r="Q48" s="122">
        <v>2</v>
      </c>
      <c r="R48" s="122">
        <f t="shared" si="0"/>
        <v>20</v>
      </c>
      <c r="S48" s="82">
        <v>26.45</v>
      </c>
      <c r="T48" s="121">
        <v>1</v>
      </c>
      <c r="U48" s="82">
        <f>S48*T48</f>
        <v>26.45</v>
      </c>
      <c r="V48" s="82">
        <f>U48*R48</f>
        <v>529</v>
      </c>
      <c r="W48" s="3">
        <v>7024</v>
      </c>
      <c r="X48" s="2" t="s">
        <v>40</v>
      </c>
      <c r="Y48" s="123">
        <f>M48*N48/1000000</f>
        <v>0.12</v>
      </c>
      <c r="Z48" s="124">
        <f t="shared" si="5"/>
        <v>1.2</v>
      </c>
      <c r="AA48" s="37" t="s">
        <v>41</v>
      </c>
      <c r="AB48" s="26">
        <f t="shared" si="2"/>
        <v>52.9</v>
      </c>
    </row>
    <row r="49" spans="1:28">
      <c r="A49" s="112"/>
      <c r="B49" s="76"/>
      <c r="C49" s="4">
        <v>4907564113</v>
      </c>
      <c r="D49" s="76">
        <v>42873</v>
      </c>
      <c r="E49" s="113" t="s">
        <v>88</v>
      </c>
      <c r="F49" s="119"/>
      <c r="G49" s="3" t="s">
        <v>48</v>
      </c>
      <c r="H49" s="119" t="s">
        <v>102</v>
      </c>
      <c r="I49" s="3" t="s">
        <v>103</v>
      </c>
      <c r="J49" s="3" t="s">
        <v>104</v>
      </c>
      <c r="K49" s="3"/>
      <c r="L49" s="3"/>
      <c r="M49" s="3">
        <v>100</v>
      </c>
      <c r="N49" s="3">
        <v>1250</v>
      </c>
      <c r="O49" s="2">
        <v>67</v>
      </c>
      <c r="P49" s="121" t="s">
        <v>44</v>
      </c>
      <c r="Q49" s="122">
        <v>1.25</v>
      </c>
      <c r="R49" s="122">
        <f t="shared" si="0"/>
        <v>83.75</v>
      </c>
      <c r="S49" s="82">
        <v>26.45</v>
      </c>
      <c r="T49" s="121">
        <v>1</v>
      </c>
      <c r="U49" s="82">
        <f>S49*T49</f>
        <v>26.45</v>
      </c>
      <c r="V49" s="82">
        <f>U49*R49</f>
        <v>2215.1875</v>
      </c>
      <c r="W49" s="3">
        <v>7024</v>
      </c>
      <c r="X49" s="2" t="s">
        <v>40</v>
      </c>
      <c r="Y49" s="123">
        <f>M49*N49/1000000</f>
        <v>0.125</v>
      </c>
      <c r="Z49" s="124">
        <f t="shared" si="5"/>
        <v>8.375</v>
      </c>
      <c r="AA49" s="37" t="s">
        <v>41</v>
      </c>
      <c r="AB49" s="26">
        <f t="shared" si="2"/>
        <v>33.0625</v>
      </c>
    </row>
    <row r="50" spans="1:28" ht="15.75" thickBot="1">
      <c r="A50" s="51"/>
      <c r="B50" s="52"/>
      <c r="C50" s="53">
        <v>4907564113</v>
      </c>
      <c r="D50" s="52">
        <v>42873</v>
      </c>
      <c r="E50" s="54" t="s">
        <v>88</v>
      </c>
      <c r="F50" s="52"/>
      <c r="G50" s="53" t="s">
        <v>36</v>
      </c>
      <c r="H50" s="52"/>
      <c r="I50" s="53" t="s">
        <v>52</v>
      </c>
      <c r="J50" s="53"/>
      <c r="K50" s="53"/>
      <c r="L50" s="53"/>
      <c r="M50" s="53"/>
      <c r="N50" s="53"/>
      <c r="O50" s="53">
        <v>22.15</v>
      </c>
      <c r="P50" s="55" t="s">
        <v>53</v>
      </c>
      <c r="Q50" s="56">
        <v>1</v>
      </c>
      <c r="R50" s="57">
        <f t="shared" si="0"/>
        <v>22.15</v>
      </c>
      <c r="S50" s="58">
        <v>10</v>
      </c>
      <c r="T50" s="59">
        <v>1</v>
      </c>
      <c r="U50" s="58">
        <f>S50*T50</f>
        <v>10</v>
      </c>
      <c r="V50" s="58">
        <f t="shared" si="1"/>
        <v>221.5</v>
      </c>
      <c r="W50" s="60" t="s">
        <v>36</v>
      </c>
      <c r="X50" s="60" t="s">
        <v>36</v>
      </c>
      <c r="Y50" s="61" t="s">
        <v>36</v>
      </c>
      <c r="Z50" s="62" t="s">
        <v>36</v>
      </c>
      <c r="AA50" s="37" t="s">
        <v>36</v>
      </c>
      <c r="AB50" s="26">
        <f t="shared" si="2"/>
        <v>10</v>
      </c>
    </row>
    <row r="51" spans="1:28">
      <c r="A51" s="38"/>
      <c r="B51" s="39"/>
      <c r="C51" s="40">
        <v>4907563538</v>
      </c>
      <c r="D51" s="39">
        <v>42873</v>
      </c>
      <c r="E51" s="41" t="s">
        <v>35</v>
      </c>
      <c r="F51" s="39"/>
      <c r="G51" s="40" t="s">
        <v>48</v>
      </c>
      <c r="H51" s="39" t="s">
        <v>105</v>
      </c>
      <c r="I51" s="40" t="s">
        <v>106</v>
      </c>
      <c r="J51" s="40" t="s">
        <v>107</v>
      </c>
      <c r="K51" s="40"/>
      <c r="L51" s="40"/>
      <c r="M51" s="40">
        <v>500</v>
      </c>
      <c r="N51" s="40">
        <v>1050</v>
      </c>
      <c r="O51" s="40">
        <v>10</v>
      </c>
      <c r="P51" s="43" t="s">
        <v>44</v>
      </c>
      <c r="Q51" s="44">
        <v>1</v>
      </c>
      <c r="R51" s="45">
        <f t="shared" si="0"/>
        <v>10</v>
      </c>
      <c r="S51" s="63">
        <v>74</v>
      </c>
      <c r="T51" s="70">
        <v>1.5</v>
      </c>
      <c r="U51" s="46">
        <v>111</v>
      </c>
      <c r="V51" s="63">
        <f t="shared" si="1"/>
        <v>1110</v>
      </c>
      <c r="W51" s="71">
        <v>9004</v>
      </c>
      <c r="X51" s="72" t="s">
        <v>40</v>
      </c>
      <c r="Y51" s="73">
        <v>0.52500000000000002</v>
      </c>
      <c r="Z51" s="64">
        <f>Y51*O51</f>
        <v>5.25</v>
      </c>
      <c r="AA51" s="37" t="s">
        <v>108</v>
      </c>
      <c r="AB51" s="26">
        <f t="shared" si="2"/>
        <v>111</v>
      </c>
    </row>
    <row r="52" spans="1:28" ht="15.75" thickBot="1">
      <c r="A52" s="51"/>
      <c r="B52" s="52"/>
      <c r="C52" s="53">
        <v>4907563538</v>
      </c>
      <c r="D52" s="52">
        <v>42873</v>
      </c>
      <c r="E52" s="54" t="s">
        <v>35</v>
      </c>
      <c r="F52" s="52"/>
      <c r="G52" s="53" t="s">
        <v>36</v>
      </c>
      <c r="H52" s="52"/>
      <c r="I52" s="53" t="s">
        <v>52</v>
      </c>
      <c r="J52" s="53"/>
      <c r="K52" s="53"/>
      <c r="L52" s="53"/>
      <c r="M52" s="53"/>
      <c r="N52" s="53"/>
      <c r="O52" s="53">
        <v>11.1</v>
      </c>
      <c r="P52" s="55" t="s">
        <v>53</v>
      </c>
      <c r="Q52" s="56">
        <v>1</v>
      </c>
      <c r="R52" s="57">
        <f t="shared" si="0"/>
        <v>11.1</v>
      </c>
      <c r="S52" s="58">
        <v>10</v>
      </c>
      <c r="T52" s="59">
        <v>1</v>
      </c>
      <c r="U52" s="58">
        <f>S52*T52</f>
        <v>10</v>
      </c>
      <c r="V52" s="58">
        <f t="shared" si="1"/>
        <v>111</v>
      </c>
      <c r="W52" s="60" t="s">
        <v>36</v>
      </c>
      <c r="X52" s="60" t="s">
        <v>36</v>
      </c>
      <c r="Y52" s="61" t="s">
        <v>36</v>
      </c>
      <c r="Z52" s="62" t="s">
        <v>36</v>
      </c>
      <c r="AA52" s="37" t="s">
        <v>36</v>
      </c>
      <c r="AB52" s="26">
        <f t="shared" si="2"/>
        <v>10</v>
      </c>
    </row>
    <row r="53" spans="1:28" ht="15.75" thickBot="1">
      <c r="A53" s="34"/>
      <c r="B53" s="13"/>
      <c r="C53" s="12">
        <v>4907560797</v>
      </c>
      <c r="D53" s="13">
        <v>42873</v>
      </c>
      <c r="E53" s="14" t="s">
        <v>35</v>
      </c>
      <c r="F53" s="13"/>
      <c r="G53" s="12" t="s">
        <v>36</v>
      </c>
      <c r="H53" s="13" t="s">
        <v>109</v>
      </c>
      <c r="I53" s="12" t="s">
        <v>110</v>
      </c>
      <c r="J53" s="12" t="s">
        <v>47</v>
      </c>
      <c r="K53" s="12"/>
      <c r="L53" s="12"/>
      <c r="M53" s="12">
        <v>300</v>
      </c>
      <c r="N53" s="12">
        <v>300</v>
      </c>
      <c r="O53" s="12">
        <v>50</v>
      </c>
      <c r="P53" s="29" t="s">
        <v>39</v>
      </c>
      <c r="Q53" s="30">
        <v>1</v>
      </c>
      <c r="R53" s="19">
        <f t="shared" si="0"/>
        <v>50</v>
      </c>
      <c r="S53" s="21">
        <v>34.5</v>
      </c>
      <c r="T53" s="31">
        <v>2</v>
      </c>
      <c r="U53" s="21">
        <v>69</v>
      </c>
      <c r="V53" s="21">
        <f t="shared" si="1"/>
        <v>3450</v>
      </c>
      <c r="W53" s="27">
        <v>7024</v>
      </c>
      <c r="X53" s="27" t="s">
        <v>40</v>
      </c>
      <c r="Y53" s="32">
        <v>0.09</v>
      </c>
      <c r="Z53" s="24">
        <f>Y53*O53</f>
        <v>4.5</v>
      </c>
      <c r="AA53" s="37" t="s">
        <v>45</v>
      </c>
      <c r="AB53" s="26">
        <f t="shared" si="2"/>
        <v>69</v>
      </c>
    </row>
    <row r="54" spans="1:28" ht="15.75" thickBot="1">
      <c r="A54" s="12"/>
      <c r="B54" s="13"/>
      <c r="C54" s="12">
        <v>4907563534</v>
      </c>
      <c r="D54" s="13">
        <v>42873</v>
      </c>
      <c r="E54" s="14" t="s">
        <v>35</v>
      </c>
      <c r="F54" s="15"/>
      <c r="G54" s="16" t="s">
        <v>36</v>
      </c>
      <c r="H54" s="15" t="s">
        <v>111</v>
      </c>
      <c r="I54" s="22" t="s">
        <v>112</v>
      </c>
      <c r="J54" s="16" t="s">
        <v>80</v>
      </c>
      <c r="K54" s="16"/>
      <c r="L54" s="16"/>
      <c r="M54" s="16"/>
      <c r="N54" s="16"/>
      <c r="O54" s="16">
        <v>12</v>
      </c>
      <c r="P54" s="17" t="s">
        <v>51</v>
      </c>
      <c r="Q54" s="18">
        <v>0.76</v>
      </c>
      <c r="R54" s="19">
        <f t="shared" si="0"/>
        <v>9.120000000000001</v>
      </c>
      <c r="S54" s="20">
        <v>149.5</v>
      </c>
      <c r="T54" s="17">
        <v>1</v>
      </c>
      <c r="U54" s="20">
        <v>149.5</v>
      </c>
      <c r="V54" s="20">
        <f t="shared" si="1"/>
        <v>1363.44</v>
      </c>
      <c r="W54" s="22">
        <v>7024</v>
      </c>
      <c r="X54" s="16" t="s">
        <v>40</v>
      </c>
      <c r="Y54" s="23">
        <v>0.76</v>
      </c>
      <c r="Z54" s="32">
        <f>Y54*O54</f>
        <v>9.120000000000001</v>
      </c>
      <c r="AA54" s="25" t="s">
        <v>41</v>
      </c>
      <c r="AB54" s="26">
        <f t="shared" si="2"/>
        <v>113.62</v>
      </c>
    </row>
    <row r="55" spans="1:28" ht="15.75" thickBot="1">
      <c r="A55" s="12"/>
      <c r="B55" s="13"/>
      <c r="C55" s="12">
        <v>4907564182</v>
      </c>
      <c r="D55" s="13">
        <v>42873</v>
      </c>
      <c r="E55" s="14" t="s">
        <v>35</v>
      </c>
      <c r="F55" s="15"/>
      <c r="G55" s="16" t="s">
        <v>36</v>
      </c>
      <c r="H55" s="15" t="s">
        <v>113</v>
      </c>
      <c r="I55" s="22" t="s">
        <v>114</v>
      </c>
      <c r="J55" s="22" t="s">
        <v>115</v>
      </c>
      <c r="K55" s="22"/>
      <c r="L55" s="22"/>
      <c r="M55" s="22">
        <v>40</v>
      </c>
      <c r="N55" s="22">
        <v>1140</v>
      </c>
      <c r="O55" s="16">
        <v>100</v>
      </c>
      <c r="P55" s="17" t="s">
        <v>44</v>
      </c>
      <c r="Q55" s="18">
        <f>N55/1000</f>
        <v>1.1399999999999999</v>
      </c>
      <c r="R55" s="18">
        <f t="shared" si="0"/>
        <v>113.99999999999999</v>
      </c>
      <c r="S55" s="20">
        <v>26.45</v>
      </c>
      <c r="T55" s="17">
        <v>1</v>
      </c>
      <c r="U55" s="20">
        <f>S55*T55</f>
        <v>26.45</v>
      </c>
      <c r="V55" s="20">
        <f t="shared" si="1"/>
        <v>3015.2999999999997</v>
      </c>
      <c r="W55" s="22">
        <v>7024</v>
      </c>
      <c r="X55" s="16" t="s">
        <v>40</v>
      </c>
      <c r="Y55" s="23">
        <f>M55*N55/1000000</f>
        <v>4.5600000000000002E-2</v>
      </c>
      <c r="Z55" s="33">
        <f>Y55*O55</f>
        <v>4.5600000000000005</v>
      </c>
      <c r="AA55" s="25" t="s">
        <v>41</v>
      </c>
      <c r="AB55" s="26">
        <f t="shared" si="2"/>
        <v>30.152999999999999</v>
      </c>
    </row>
  </sheetData>
  <mergeCells count="21">
    <mergeCell ref="A1:B1"/>
    <mergeCell ref="C1:D1"/>
    <mergeCell ref="E1:E2"/>
    <mergeCell ref="F1:F2"/>
    <mergeCell ref="G1:G2"/>
    <mergeCell ref="H1:H2"/>
    <mergeCell ref="I1:I2"/>
    <mergeCell ref="J1:N1"/>
    <mergeCell ref="Z1:Z2"/>
    <mergeCell ref="R1:R2"/>
    <mergeCell ref="Q1:Q2"/>
    <mergeCell ref="O1:O2"/>
    <mergeCell ref="P1:P2"/>
    <mergeCell ref="AA1:AA2"/>
    <mergeCell ref="S1:S2"/>
    <mergeCell ref="T1:T2"/>
    <mergeCell ref="U1:U2"/>
    <mergeCell ref="V1:V2"/>
    <mergeCell ref="W1:W2"/>
    <mergeCell ref="X1:X2"/>
    <mergeCell ref="Y1:Y2"/>
  </mergeCells>
  <phoneticPr fontId="0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образец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2017-05-26T15:57:39Z</dcterms:modified>
</cp:coreProperties>
</file>