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35" windowWidth="17235" windowHeight="9270" activeTab="2"/>
  </bookViews>
  <sheets>
    <sheet name="Клиенты и товар" sheetId="1" r:id="rId1"/>
    <sheet name="заявки" sheetId="2" r:id="rId2"/>
    <sheet name="накладная" sheetId="3" r:id="rId3"/>
  </sheets>
  <definedNames>
    <definedName name="№накладной">заявки!$D$2:$N$2</definedName>
    <definedName name="клиенты">'Клиенты и товар'!$B$9:$B$13</definedName>
  </definedNames>
  <calcPr calcId="145621"/>
</workbook>
</file>

<file path=xl/calcChain.xml><?xml version="1.0" encoding="utf-8"?>
<calcChain xmlns="http://schemas.openxmlformats.org/spreadsheetml/2006/main">
  <c r="C9" i="3" l="1" a="1"/>
  <c r="C9" i="3" s="1"/>
  <c r="E9" i="3" s="1"/>
  <c r="C10" i="3" a="1"/>
  <c r="C10" i="3" s="1"/>
  <c r="E10" i="3" s="1"/>
  <c r="C11" i="3" a="1"/>
  <c r="C11" i="3" s="1"/>
  <c r="D11" i="3" s="1"/>
  <c r="C12" i="3" a="1"/>
  <c r="C12" i="3" s="1"/>
  <c r="D12" i="3" s="1"/>
  <c r="C13" i="3" a="1"/>
  <c r="C13" i="3" s="1"/>
  <c r="D13" i="3" s="1"/>
  <c r="C14" i="3" a="1"/>
  <c r="C14" i="3" s="1"/>
  <c r="D14" i="3" s="1"/>
  <c r="C15" i="3" a="1"/>
  <c r="C15" i="3" s="1"/>
  <c r="D15" i="3" s="1"/>
  <c r="C16" i="3" a="1"/>
  <c r="C16" i="3" s="1"/>
  <c r="D16" i="3" s="1"/>
  <c r="C8" i="3" a="1"/>
  <c r="C8" i="3" s="1"/>
  <c r="D8" i="3" s="1"/>
  <c r="D9" i="3" l="1"/>
  <c r="F9" i="3" s="1"/>
  <c r="E8" i="3"/>
  <c r="F8" i="3" s="1"/>
  <c r="E15" i="3"/>
  <c r="F15" i="3" s="1"/>
  <c r="E13" i="3"/>
  <c r="F13" i="3" s="1"/>
  <c r="E11" i="3"/>
  <c r="F11" i="3" s="1"/>
  <c r="D10" i="3"/>
  <c r="F10" i="3" s="1"/>
  <c r="E16" i="3"/>
  <c r="F16" i="3" s="1"/>
  <c r="E14" i="3"/>
  <c r="F14" i="3" s="1"/>
  <c r="E12" i="3"/>
  <c r="F12" i="3" s="1"/>
  <c r="C5" i="2" a="1"/>
  <c r="C5" i="2" s="1"/>
  <c r="B5" i="2" a="1"/>
  <c r="B5" i="2" s="1"/>
  <c r="C12" i="2" l="1"/>
  <c r="C10" i="2"/>
  <c r="C8" i="2"/>
  <c r="C6" i="2"/>
  <c r="C11" i="2"/>
  <c r="C9" i="2"/>
  <c r="C7" i="2"/>
  <c r="B12" i="2"/>
  <c r="B10" i="2"/>
  <c r="B8" i="2"/>
  <c r="B6" i="2"/>
  <c r="B11" i="2"/>
  <c r="B9" i="2"/>
  <c r="B7" i="2"/>
</calcChain>
</file>

<file path=xl/sharedStrings.xml><?xml version="1.0" encoding="utf-8"?>
<sst xmlns="http://schemas.openxmlformats.org/spreadsheetml/2006/main" count="34" uniqueCount="26">
  <si>
    <t>клиент</t>
  </si>
  <si>
    <t>Лена</t>
  </si>
  <si>
    <t>Вася</t>
  </si>
  <si>
    <t>Толик</t>
  </si>
  <si>
    <t>Валик</t>
  </si>
  <si>
    <t>Марина</t>
  </si>
  <si>
    <t>коэффициент</t>
  </si>
  <si>
    <t>Изделие</t>
  </si>
  <si>
    <t>цена</t>
  </si>
  <si>
    <t>ведро</t>
  </si>
  <si>
    <t>миска</t>
  </si>
  <si>
    <t>ложка</t>
  </si>
  <si>
    <t>полотенце</t>
  </si>
  <si>
    <t>веник</t>
  </si>
  <si>
    <t>совок</t>
  </si>
  <si>
    <t>ручка</t>
  </si>
  <si>
    <t>вилка</t>
  </si>
  <si>
    <t>клиенты</t>
  </si>
  <si>
    <t>НАКЛАДНАЯ №</t>
  </si>
  <si>
    <t>от</t>
  </si>
  <si>
    <t>Получатель</t>
  </si>
  <si>
    <t>№</t>
  </si>
  <si>
    <t>Наименование</t>
  </si>
  <si>
    <t>кол-во</t>
  </si>
  <si>
    <t>сумма</t>
  </si>
  <si>
    <t>№накладной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</si>
</sst>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5" xfId="0" applyBorder="1"/>
    <xf numFmtId="0" fontId="0" fillId="0" borderId="0" xfId="0" applyAlignment="1">
      <alignment horizontal="center"/>
    </xf>
    <xf numFmtId="0" fontId="1" fillId="0" borderId="2" xfId="0" applyFont="1" applyBorder="1"/>
    <xf numFmtId="0" fontId="1" fillId="0" borderId="12" xfId="0" applyFont="1" applyBorder="1"/>
    <xf numFmtId="0" fontId="1" fillId="0" borderId="13" xfId="0" applyFont="1" applyBorder="1"/>
    <xf numFmtId="14" fontId="0" fillId="0" borderId="0" xfId="0" applyNumberFormat="1"/>
    <xf numFmtId="0" fontId="1" fillId="0" borderId="6" xfId="0" applyFont="1" applyBorder="1"/>
    <xf numFmtId="0" fontId="1" fillId="0" borderId="7" xfId="0" applyFont="1" applyBorder="1"/>
    <xf numFmtId="0" fontId="2" fillId="0" borderId="9" xfId="0" applyFont="1" applyBorder="1" applyAlignment="1">
      <alignment horizontal="left"/>
    </xf>
    <xf numFmtId="0" fontId="0" fillId="0" borderId="4" xfId="0" applyBorder="1"/>
    <xf numFmtId="0" fontId="0" fillId="0" borderId="7" xfId="0" applyBorder="1"/>
    <xf numFmtId="0" fontId="1" fillId="0" borderId="14" xfId="0" applyFont="1" applyBorder="1"/>
    <xf numFmtId="0" fontId="0" fillId="0" borderId="20" xfId="0" applyBorder="1"/>
    <xf numFmtId="0" fontId="0" fillId="0" borderId="18" xfId="0" applyBorder="1"/>
    <xf numFmtId="0" fontId="0" fillId="0" borderId="16" xfId="0" applyBorder="1"/>
    <xf numFmtId="0" fontId="0" fillId="0" borderId="11" xfId="0" applyBorder="1"/>
    <xf numFmtId="0" fontId="0" fillId="2" borderId="10" xfId="0" applyFill="1" applyBorder="1"/>
    <xf numFmtId="0" fontId="0" fillId="2" borderId="15" xfId="0" applyFill="1" applyBorder="1"/>
    <xf numFmtId="0" fontId="1" fillId="2" borderId="19" xfId="0" applyFont="1" applyFill="1" applyBorder="1"/>
    <xf numFmtId="0" fontId="0" fillId="0" borderId="8" xfId="0" applyBorder="1"/>
    <xf numFmtId="0" fontId="0" fillId="0" borderId="15" xfId="0" applyBorder="1"/>
    <xf numFmtId="0" fontId="0" fillId="0" borderId="5" xfId="0" applyBorder="1" applyAlignment="1">
      <alignment horizontal="left"/>
    </xf>
    <xf numFmtId="2" fontId="0" fillId="0" borderId="5" xfId="0" applyNumberFormat="1" applyBorder="1" applyAlignment="1">
      <alignment horizontal="left"/>
    </xf>
    <xf numFmtId="0" fontId="0" fillId="0" borderId="5" xfId="0" applyNumberFormat="1" applyBorder="1" applyAlignment="1">
      <alignment horizontal="left"/>
    </xf>
    <xf numFmtId="2" fontId="0" fillId="0" borderId="17" xfId="0" applyNumberFormat="1" applyBorder="1" applyAlignment="1">
      <alignment horizontal="left"/>
    </xf>
    <xf numFmtId="0" fontId="1" fillId="0" borderId="0" xfId="0" applyFont="1" applyAlignment="1"/>
    <xf numFmtId="0" fontId="0" fillId="0" borderId="9" xfId="0" applyBorder="1" applyAlignment="1"/>
    <xf numFmtId="0" fontId="1" fillId="0" borderId="9" xfId="0" applyFont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3"/>
  <sheetViews>
    <sheetView workbookViewId="0">
      <selection activeCell="D19" sqref="D19"/>
    </sheetView>
  </sheetViews>
  <sheetFormatPr defaultRowHeight="15" x14ac:dyDescent="0.25"/>
  <cols>
    <col min="3" max="3" width="11.85546875" customWidth="1"/>
  </cols>
  <sheetData>
    <row r="2" spans="2:12" x14ac:dyDescent="0.25">
      <c r="D2" s="1" t="s">
        <v>7</v>
      </c>
      <c r="E2" s="1" t="s">
        <v>9</v>
      </c>
      <c r="F2" s="1" t="s">
        <v>10</v>
      </c>
      <c r="G2" s="1" t="s">
        <v>11</v>
      </c>
      <c r="H2" s="1" t="s">
        <v>12</v>
      </c>
      <c r="I2" s="1" t="s">
        <v>13</v>
      </c>
      <c r="J2" s="1" t="s">
        <v>14</v>
      </c>
      <c r="K2" s="1" t="s">
        <v>15</v>
      </c>
      <c r="L2" s="1" t="s">
        <v>16</v>
      </c>
    </row>
    <row r="3" spans="2:12" x14ac:dyDescent="0.25">
      <c r="D3" s="1" t="s">
        <v>8</v>
      </c>
      <c r="E3" s="1">
        <v>3</v>
      </c>
      <c r="F3" s="1">
        <v>4</v>
      </c>
      <c r="G3" s="1">
        <v>12</v>
      </c>
      <c r="H3" s="1">
        <v>11</v>
      </c>
      <c r="I3" s="1">
        <v>5</v>
      </c>
      <c r="J3" s="1">
        <v>3</v>
      </c>
      <c r="K3" s="1">
        <v>12</v>
      </c>
      <c r="L3" s="1">
        <v>5</v>
      </c>
    </row>
    <row r="8" spans="2:12" x14ac:dyDescent="0.25">
      <c r="B8" s="3" t="s">
        <v>0</v>
      </c>
      <c r="C8" s="3" t="s">
        <v>6</v>
      </c>
    </row>
    <row r="9" spans="2:12" x14ac:dyDescent="0.25">
      <c r="B9" s="3" t="s">
        <v>1</v>
      </c>
      <c r="C9" s="3">
        <v>0.5</v>
      </c>
    </row>
    <row r="10" spans="2:12" x14ac:dyDescent="0.25">
      <c r="B10" s="3" t="s">
        <v>2</v>
      </c>
      <c r="C10" s="3">
        <v>1.2</v>
      </c>
    </row>
    <row r="11" spans="2:12" x14ac:dyDescent="0.25">
      <c r="B11" s="3" t="s">
        <v>3</v>
      </c>
      <c r="C11" s="3">
        <v>1.1000000000000001</v>
      </c>
    </row>
    <row r="12" spans="2:12" x14ac:dyDescent="0.25">
      <c r="B12" s="3" t="s">
        <v>4</v>
      </c>
      <c r="C12" s="3">
        <v>2</v>
      </c>
    </row>
    <row r="13" spans="2:12" x14ac:dyDescent="0.25">
      <c r="B13" s="3" t="s">
        <v>5</v>
      </c>
      <c r="C13" s="3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2"/>
  <sheetViews>
    <sheetView workbookViewId="0">
      <selection activeCell="G3" sqref="G3"/>
    </sheetView>
  </sheetViews>
  <sheetFormatPr defaultRowHeight="15" x14ac:dyDescent="0.25"/>
  <cols>
    <col min="3" max="3" width="13" customWidth="1"/>
  </cols>
  <sheetData>
    <row r="1" spans="2:14" ht="15.75" thickBot="1" x14ac:dyDescent="0.3"/>
    <row r="2" spans="2:14" x14ac:dyDescent="0.25">
      <c r="C2" s="20" t="s">
        <v>25</v>
      </c>
      <c r="D2" s="17">
        <v>1</v>
      </c>
      <c r="E2" s="17">
        <v>2</v>
      </c>
      <c r="F2" s="17">
        <v>3</v>
      </c>
      <c r="G2" s="17">
        <v>4</v>
      </c>
      <c r="H2" s="17">
        <v>5</v>
      </c>
      <c r="I2" s="17">
        <v>6</v>
      </c>
      <c r="J2" s="17">
        <v>7</v>
      </c>
      <c r="K2" s="17">
        <v>8</v>
      </c>
      <c r="L2" s="17">
        <v>9</v>
      </c>
      <c r="M2" s="17">
        <v>10</v>
      </c>
      <c r="N2" s="18">
        <v>11</v>
      </c>
    </row>
    <row r="3" spans="2:14" ht="15.75" thickBot="1" x14ac:dyDescent="0.3">
      <c r="C3" s="23" t="s">
        <v>17</v>
      </c>
      <c r="D3" s="21" t="s">
        <v>2</v>
      </c>
      <c r="E3" s="21" t="s">
        <v>1</v>
      </c>
      <c r="F3" s="21" t="s">
        <v>5</v>
      </c>
      <c r="G3" s="21" t="s">
        <v>2</v>
      </c>
      <c r="H3" s="21"/>
      <c r="I3" s="21"/>
      <c r="J3" s="21"/>
      <c r="K3" s="21"/>
      <c r="L3" s="21"/>
      <c r="M3" s="21"/>
      <c r="N3" s="22"/>
    </row>
    <row r="4" spans="2:14" x14ac:dyDescent="0.25">
      <c r="B4" s="16" t="s">
        <v>7</v>
      </c>
      <c r="C4" s="18" t="s">
        <v>8</v>
      </c>
      <c r="D4" s="14"/>
      <c r="E4" s="5"/>
      <c r="F4" s="5"/>
      <c r="G4" s="5">
        <v>2</v>
      </c>
      <c r="H4" s="5"/>
      <c r="I4" s="5"/>
      <c r="J4" s="5"/>
      <c r="K4" s="5"/>
      <c r="L4" s="5"/>
      <c r="M4" s="5"/>
      <c r="N4" s="5"/>
    </row>
    <row r="5" spans="2:14" x14ac:dyDescent="0.25">
      <c r="B5" s="15" t="str">
        <f t="array" ref="B5:B12">TRANSPOSE('Клиенты и товар'!E2:L2)</f>
        <v>ведро</v>
      </c>
      <c r="C5" s="19">
        <f t="array" ref="C5:C12">TRANSPOSE('Клиенты и товар'!E3:L3)</f>
        <v>3</v>
      </c>
      <c r="D5" s="4">
        <v>9</v>
      </c>
      <c r="E5" s="1"/>
      <c r="F5" s="1">
        <v>3</v>
      </c>
      <c r="G5" s="1"/>
      <c r="H5" s="1"/>
      <c r="I5" s="1"/>
      <c r="J5" s="1"/>
      <c r="K5" s="1"/>
      <c r="L5" s="1"/>
      <c r="M5" s="1"/>
      <c r="N5" s="1"/>
    </row>
    <row r="6" spans="2:14" x14ac:dyDescent="0.25">
      <c r="B6" s="15" t="str">
        <v>миска</v>
      </c>
      <c r="C6" s="19">
        <v>4</v>
      </c>
      <c r="D6" s="4"/>
      <c r="E6" s="1"/>
      <c r="F6" s="1"/>
      <c r="G6" s="1"/>
      <c r="H6" s="1"/>
      <c r="I6" s="1"/>
      <c r="J6" s="1"/>
      <c r="K6" s="1"/>
      <c r="L6" s="1"/>
      <c r="M6" s="1"/>
      <c r="N6" s="1"/>
    </row>
    <row r="7" spans="2:14" x14ac:dyDescent="0.25">
      <c r="B7" s="15" t="str">
        <v>ложка</v>
      </c>
      <c r="C7" s="19">
        <v>12</v>
      </c>
      <c r="D7" s="4"/>
      <c r="E7" s="1">
        <v>6</v>
      </c>
      <c r="F7" s="1"/>
      <c r="G7" s="1">
        <v>3</v>
      </c>
      <c r="H7" s="1"/>
      <c r="I7" s="1"/>
      <c r="J7" s="1"/>
      <c r="K7" s="1"/>
      <c r="L7" s="1"/>
      <c r="M7" s="1"/>
      <c r="N7" s="1"/>
    </row>
    <row r="8" spans="2:14" x14ac:dyDescent="0.25">
      <c r="B8" s="15" t="str">
        <v>полотенце</v>
      </c>
      <c r="C8" s="19">
        <v>11</v>
      </c>
      <c r="D8" s="4"/>
      <c r="E8" s="1"/>
      <c r="F8" s="1"/>
      <c r="G8" s="1"/>
      <c r="H8" s="1"/>
      <c r="I8" s="1"/>
      <c r="J8" s="1"/>
      <c r="K8" s="1"/>
      <c r="L8" s="1"/>
      <c r="M8" s="1"/>
      <c r="N8" s="1"/>
    </row>
    <row r="9" spans="2:14" x14ac:dyDescent="0.25">
      <c r="B9" s="15" t="str">
        <v>веник</v>
      </c>
      <c r="C9" s="19">
        <v>5</v>
      </c>
      <c r="D9" s="4"/>
      <c r="E9" s="1">
        <v>9</v>
      </c>
      <c r="F9" s="1">
        <v>3</v>
      </c>
      <c r="G9" s="1"/>
      <c r="H9" s="1"/>
      <c r="I9" s="1"/>
      <c r="J9" s="1"/>
      <c r="K9" s="1"/>
      <c r="L9" s="1"/>
      <c r="M9" s="1"/>
      <c r="N9" s="1"/>
    </row>
    <row r="10" spans="2:14" x14ac:dyDescent="0.25">
      <c r="B10" s="15" t="str">
        <v>совок</v>
      </c>
      <c r="C10" s="19">
        <v>3</v>
      </c>
      <c r="D10" s="4">
        <v>6</v>
      </c>
      <c r="E10" s="1"/>
      <c r="F10" s="1"/>
      <c r="G10" s="1">
        <v>4</v>
      </c>
      <c r="H10" s="1"/>
      <c r="I10" s="1"/>
      <c r="J10" s="1"/>
      <c r="K10" s="1"/>
      <c r="L10" s="1"/>
      <c r="M10" s="1"/>
      <c r="N10" s="1"/>
    </row>
    <row r="11" spans="2:14" x14ac:dyDescent="0.25">
      <c r="B11" s="15" t="str">
        <v>ручка</v>
      </c>
      <c r="C11" s="19">
        <v>12</v>
      </c>
      <c r="D11" s="4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2:14" ht="15.75" thickBot="1" x14ac:dyDescent="0.3">
      <c r="B12" s="24" t="str">
        <v>вилка</v>
      </c>
      <c r="C12" s="25">
        <v>5</v>
      </c>
      <c r="D12" s="4"/>
      <c r="E12" s="1"/>
      <c r="F12" s="1"/>
      <c r="G12" s="1"/>
      <c r="H12" s="1"/>
      <c r="I12" s="1"/>
      <c r="J12" s="1"/>
      <c r="K12" s="1"/>
      <c r="L12" s="1"/>
      <c r="M12" s="1"/>
      <c r="N12" s="1"/>
    </row>
  </sheetData>
  <dataValidations count="1">
    <dataValidation type="list" allowBlank="1" showInputMessage="1" showErrorMessage="1" sqref="D3:N3">
      <formula1>клиенты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6"/>
  <sheetViews>
    <sheetView tabSelected="1" workbookViewId="0">
      <selection activeCell="F3" sqref="F3"/>
    </sheetView>
  </sheetViews>
  <sheetFormatPr defaultRowHeight="15" x14ac:dyDescent="0.25"/>
  <cols>
    <col min="3" max="3" width="11.85546875" customWidth="1"/>
    <col min="6" max="6" width="11.7109375" customWidth="1"/>
  </cols>
  <sheetData>
    <row r="3" spans="2:6" ht="15.75" x14ac:dyDescent="0.25">
      <c r="B3" s="30" t="s">
        <v>18</v>
      </c>
      <c r="C3" s="30"/>
      <c r="D3" s="13">
        <v>2</v>
      </c>
      <c r="E3" s="6" t="s">
        <v>19</v>
      </c>
      <c r="F3" s="10">
        <v>42881</v>
      </c>
    </row>
    <row r="5" spans="2:6" x14ac:dyDescent="0.25">
      <c r="B5" s="31" t="s">
        <v>20</v>
      </c>
      <c r="C5" s="31"/>
      <c r="D5" s="32" t="s">
        <v>2</v>
      </c>
      <c r="E5" s="32"/>
      <c r="F5" s="32"/>
    </row>
    <row r="6" spans="2:6" ht="15.75" thickBot="1" x14ac:dyDescent="0.3">
      <c r="B6" s="2"/>
      <c r="C6" s="2"/>
      <c r="D6" s="2"/>
      <c r="E6" s="2"/>
      <c r="F6" s="2"/>
    </row>
    <row r="7" spans="2:6" ht="15.75" thickBot="1" x14ac:dyDescent="0.3">
      <c r="B7" s="7" t="s">
        <v>21</v>
      </c>
      <c r="C7" s="8" t="s">
        <v>22</v>
      </c>
      <c r="D7" s="8" t="s">
        <v>8</v>
      </c>
      <c r="E7" s="8" t="s">
        <v>23</v>
      </c>
      <c r="F7" s="9" t="s">
        <v>24</v>
      </c>
    </row>
    <row r="8" spans="2:6" x14ac:dyDescent="0.25">
      <c r="B8" s="11">
        <v>1</v>
      </c>
      <c r="C8" s="26" t="str">
        <f t="array" ref="C8">IFERROR(INDEX(заявки!$B$5:$B$12,SMALL(IF(INDEX(заявки!$D$4:$N$12,0,MATCH(накладная!$D$3,№накладной,0))&gt;0,ROW(заявки!$B$5:$B$12)-4),ROW(заявки!A1))),"")</f>
        <v>полотенце</v>
      </c>
      <c r="D8" s="27">
        <f>IFERROR(VLOOKUP($C8,заявки!$B$5:$C$12,2,0),"")</f>
        <v>11</v>
      </c>
      <c r="E8" s="28">
        <f>IFERROR(INDEX(заявки!$D$4:$N$12,MATCH(накладная!C8,заявки!$B$5:$B$12,0),MATCH(накладная!$D$3,№накладной,0)),"")</f>
        <v>6</v>
      </c>
      <c r="F8" s="29">
        <f>IFERROR(D8*E8,"")</f>
        <v>66</v>
      </c>
    </row>
    <row r="9" spans="2:6" x14ac:dyDescent="0.25">
      <c r="B9" s="12">
        <v>2</v>
      </c>
      <c r="C9" s="26" t="str">
        <f t="array" ref="C9">IFERROR(INDEX(заявки!$B$5:$B$12,SMALL(IF(INDEX(заявки!$D$4:$N$12,0,MATCH(накладная!$D$3,№накладной,0))&gt;0,ROW(заявки!$B$5:$B$12)-4),ROW(заявки!A2))),"")</f>
        <v>совок</v>
      </c>
      <c r="D9" s="27">
        <f>IFERROR(VLOOKUP($C9,заявки!$B$5:$C$12,2,0),"")</f>
        <v>3</v>
      </c>
      <c r="E9" s="28">
        <f>IFERROR(INDEX(заявки!$D$4:$N$12,MATCH(накладная!C9,заявки!$B$5:$B$12,0),MATCH(накладная!$D$3,№накладной,0)),"")</f>
        <v>9</v>
      </c>
      <c r="F9" s="29">
        <f t="shared" ref="F9:F16" si="0">IFERROR(D9*E9,"")</f>
        <v>27</v>
      </c>
    </row>
    <row r="10" spans="2:6" x14ac:dyDescent="0.25">
      <c r="B10" s="12">
        <v>3</v>
      </c>
      <c r="C10" s="26" t="str">
        <f t="array" ref="C10">IFERROR(INDEX(заявки!$B$5:$B$12,SMALL(IF(INDEX(заявки!$D$4:$N$12,0,MATCH(накладная!$D$3,№накладной,0))&gt;0,ROW(заявки!$B$5:$B$12)-4),ROW(заявки!A3))),"")</f>
        <v/>
      </c>
      <c r="D10" s="27" t="str">
        <f>IFERROR(VLOOKUP($C10,заявки!$B$5:$C$12,2,0),"")</f>
        <v/>
      </c>
      <c r="E10" s="28" t="str">
        <f>IFERROR(INDEX(заявки!$D$4:$N$12,MATCH(накладная!C10,заявки!$B$5:$B$12,0),MATCH(накладная!$D$3,№накладной,0)),"")</f>
        <v/>
      </c>
      <c r="F10" s="29" t="str">
        <f t="shared" si="0"/>
        <v/>
      </c>
    </row>
    <row r="11" spans="2:6" x14ac:dyDescent="0.25">
      <c r="B11" s="12">
        <v>4</v>
      </c>
      <c r="C11" s="26" t="str">
        <f t="array" ref="C11">IFERROR(INDEX(заявки!$B$5:$B$12,SMALL(IF(INDEX(заявки!$D$4:$N$12,0,MATCH(накладная!$D$3,№накладной,0))&gt;0,ROW(заявки!$B$5:$B$12)-4),ROW(заявки!A4))),"")</f>
        <v/>
      </c>
      <c r="D11" s="27" t="str">
        <f>IFERROR(VLOOKUP($C11,заявки!$B$5:$C$12,2,0),"")</f>
        <v/>
      </c>
      <c r="E11" s="28" t="str">
        <f>IFERROR(INDEX(заявки!$D$4:$N$12,MATCH(накладная!C11,заявки!$B$5:$B$12,0),MATCH(накладная!$D$3,№накладной,0)),"")</f>
        <v/>
      </c>
      <c r="F11" s="29" t="str">
        <f t="shared" si="0"/>
        <v/>
      </c>
    </row>
    <row r="12" spans="2:6" x14ac:dyDescent="0.25">
      <c r="B12" s="12">
        <v>5</v>
      </c>
      <c r="C12" s="26" t="str">
        <f t="array" ref="C12">IFERROR(INDEX(заявки!$B$5:$B$12,SMALL(IF(INDEX(заявки!$D$4:$N$12,0,MATCH(накладная!$D$3,№накладной,0))&gt;0,ROW(заявки!$B$5:$B$12)-4),ROW(заявки!A5))),"")</f>
        <v/>
      </c>
      <c r="D12" s="27" t="str">
        <f>IFERROR(VLOOKUP($C12,заявки!$B$5:$C$12,2,0),"")</f>
        <v/>
      </c>
      <c r="E12" s="28" t="str">
        <f>IFERROR(INDEX(заявки!$D$4:$N$12,MATCH(накладная!C12,заявки!$B$5:$B$12,0),MATCH(накладная!$D$3,№накладной,0)),"")</f>
        <v/>
      </c>
      <c r="F12" s="29" t="str">
        <f t="shared" si="0"/>
        <v/>
      </c>
    </row>
    <row r="13" spans="2:6" x14ac:dyDescent="0.25">
      <c r="B13" s="12">
        <v>6</v>
      </c>
      <c r="C13" s="26" t="str">
        <f t="array" ref="C13">IFERROR(INDEX(заявки!$B$5:$B$12,SMALL(IF(INDEX(заявки!$D$4:$N$12,0,MATCH(накладная!$D$3,№накладной,0))&gt;0,ROW(заявки!$B$5:$B$12)-4),ROW(заявки!A6))),"")</f>
        <v/>
      </c>
      <c r="D13" s="27" t="str">
        <f>IFERROR(VLOOKUP($C13,заявки!$B$5:$C$12,2,0),"")</f>
        <v/>
      </c>
      <c r="E13" s="28" t="str">
        <f>IFERROR(INDEX(заявки!$D$4:$N$12,MATCH(накладная!C13,заявки!$B$5:$B$12,0),MATCH(накладная!$D$3,№накладной,0)),"")</f>
        <v/>
      </c>
      <c r="F13" s="29" t="str">
        <f t="shared" si="0"/>
        <v/>
      </c>
    </row>
    <row r="14" spans="2:6" x14ac:dyDescent="0.25">
      <c r="B14" s="12">
        <v>7</v>
      </c>
      <c r="C14" s="26" t="str">
        <f t="array" ref="C14">IFERROR(INDEX(заявки!$B$5:$B$12,SMALL(IF(INDEX(заявки!$D$4:$N$12,0,MATCH(накладная!$D$3,№накладной,0))&gt;0,ROW(заявки!$B$5:$B$12)-4),ROW(заявки!A7))),"")</f>
        <v/>
      </c>
      <c r="D14" s="27" t="str">
        <f>IFERROR(VLOOKUP($C14,заявки!$B$5:$C$12,2,0),"")</f>
        <v/>
      </c>
      <c r="E14" s="28" t="str">
        <f>IFERROR(INDEX(заявки!$D$4:$N$12,MATCH(накладная!C14,заявки!$B$5:$B$12,0),MATCH(накладная!$D$3,№накладной,0)),"")</f>
        <v/>
      </c>
      <c r="F14" s="29" t="str">
        <f t="shared" si="0"/>
        <v/>
      </c>
    </row>
    <row r="15" spans="2:6" x14ac:dyDescent="0.25">
      <c r="B15" s="12">
        <v>8</v>
      </c>
      <c r="C15" s="26" t="str">
        <f t="array" ref="C15">IFERROR(INDEX(заявки!$B$5:$B$12,SMALL(IF(INDEX(заявки!$D$4:$N$12,0,MATCH(накладная!$D$3,№накладной,0))&gt;0,ROW(заявки!$B$5:$B$12)-4),ROW(заявки!A8))),"")</f>
        <v/>
      </c>
      <c r="D15" s="27" t="str">
        <f>IFERROR(VLOOKUP($C15,заявки!$B$5:$C$12,2,0),"")</f>
        <v/>
      </c>
      <c r="E15" s="28" t="str">
        <f>IFERROR(INDEX(заявки!$D$4:$N$12,MATCH(накладная!C15,заявки!$B$5:$B$12,0),MATCH(накладная!$D$3,№накладной,0)),"")</f>
        <v/>
      </c>
      <c r="F15" s="29" t="str">
        <f t="shared" si="0"/>
        <v/>
      </c>
    </row>
    <row r="16" spans="2:6" x14ac:dyDescent="0.25">
      <c r="B16" s="12">
        <v>9</v>
      </c>
      <c r="C16" s="26" t="str">
        <f t="array" ref="C16">IFERROR(INDEX(заявки!$B$5:$B$12,SMALL(IF(INDEX(заявки!$D$4:$N$12,0,MATCH(накладная!$D$3,№накладной,0))&gt;0,ROW(заявки!$B$5:$B$12)-4),ROW(заявки!A9))),"")</f>
        <v/>
      </c>
      <c r="D16" s="27" t="str">
        <f>IFERROR(VLOOKUP($C16,заявки!$B$5:$C$12,2,0),"")</f>
        <v/>
      </c>
      <c r="E16" s="28" t="str">
        <f>IFERROR(INDEX(заявки!$D$4:$N$12,MATCH(накладная!C16,заявки!$B$5:$B$12,0),MATCH(накладная!$D$3,№накладной,0)),"")</f>
        <v/>
      </c>
      <c r="F16" s="29" t="str">
        <f t="shared" si="0"/>
        <v/>
      </c>
    </row>
  </sheetData>
  <mergeCells count="3">
    <mergeCell ref="B3:C3"/>
    <mergeCell ref="B5:C5"/>
    <mergeCell ref="D5:F5"/>
  </mergeCells>
  <dataValidations count="2">
    <dataValidation type="list" allowBlank="1" showInputMessage="1" showErrorMessage="1" sqref="D3">
      <formula1>№накладной</formula1>
    </dataValidation>
    <dataValidation type="list" allowBlank="1" showInputMessage="1" showErrorMessage="1" sqref="D5:F5">
      <formula1>клиенты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Клиенты и товар</vt:lpstr>
      <vt:lpstr>заявки</vt:lpstr>
      <vt:lpstr>накладная</vt:lpstr>
      <vt:lpstr>№накладной</vt:lpstr>
      <vt:lpstr>клиенты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Мелкая</dc:creator>
  <cp:lastModifiedBy>Мелкая</cp:lastModifiedBy>
  <dcterms:created xsi:type="dcterms:W3CDTF">2017-05-25T06:52:53Z</dcterms:created>
  <dcterms:modified xsi:type="dcterms:W3CDTF">2017-05-26T07:06:33Z</dcterms:modified>
</cp:coreProperties>
</file>