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Лист1!$B$2:$E$29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2" i="1"/>
  <c r="J3" i="1"/>
  <c r="J4" i="1"/>
  <c r="J1" i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" i="1" a="1"/>
  <c r="H3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sz val="9"/>
            <color indexed="81"/>
            <rFont val="Tahoma"/>
            <family val="2"/>
            <charset val="204"/>
          </rPr>
          <t>Выбрать в ячейке</t>
        </r>
      </text>
    </comment>
  </commentList>
</comments>
</file>

<file path=xl/sharedStrings.xml><?xml version="1.0" encoding="utf-8"?>
<sst xmlns="http://schemas.openxmlformats.org/spreadsheetml/2006/main" count="61" uniqueCount="35">
  <si>
    <t>Аккумулятор для электровеника KARCHER (КЕРХЕР), в сборе, д/модели K 55, 4.070-696.0</t>
  </si>
  <si>
    <t>Антинакипин KARCHER (КЕРХЕР), КОМПЛЕКТ 9 шт., палочки по 13г, 6.295-206.0</t>
  </si>
  <si>
    <t>Бинокль LEVENHUK Atom 10x25 компактный, 10 крат, объектив 25 мм, ремешок, чехол, 67676</t>
  </si>
  <si>
    <t>Бинокль LEVENHUK Atom 12x25 компакный, 12 крат, объектив 25 мм, ремешок, чехол, 67677</t>
  </si>
  <si>
    <t>Бинокль LEVENHUK Atom 16x32 компактный, 16 крат, объектив 32 мм, ремешок, чехол, 67678</t>
  </si>
  <si>
    <t>Бинокль LEVENHUK Atom 8x21 компактный, 8 крат, объектив 21 мм, ремешок, чехол, 67675</t>
  </si>
  <si>
    <t>Бинокль LEVENHUK Broadway 325F, театр, 3 крат, объектив 25 мм, подсветка, цепочка, золотистый, 28818</t>
  </si>
  <si>
    <t>Бинокль LEVENHUK Broadway 325F, театр., 3 крат, объектив 25 мм, подсветка, цепочка, черный, 17783</t>
  </si>
  <si>
    <t>Бинокль LEVENHUK Broadway 325N, лорнет театральный, 3 крат, объектив 25 мм, подсветка, черный, 17784</t>
  </si>
  <si>
    <t>Бинокль LEVENHUK Rainbow 8x25 Blue Wave, компакный, 8 крат, объектив 25 мм,чехол,ремешок,синий,67690</t>
  </si>
  <si>
    <t>Бинокль LEVENHUK Rainbow 8x25 Red Berry, компакный,8 крат,объектив 25мм,чехол, ремешок,красный,67693</t>
  </si>
  <si>
    <t>Блендер погружной BOSCH MSM6B150, мощ 300Вт,1 скорость, импульсный режим, белый</t>
  </si>
  <si>
    <t>Блендер погружной BOSCH MSM6B300,мощ 300Вт, 1 скорость,измельчитель 0,6л,белый</t>
  </si>
  <si>
    <t>Блендер погружной BOSCH MSM6B700,мощ 350Вт,1 скорость,измельчитель 0,7л,венчик,белый</t>
  </si>
  <si>
    <t>Блендер погружной BRAUN MQ100,мощ 450Вт,1 скорость,импульсный режим,мерный стакан 0,4л,белый/зеленый</t>
  </si>
  <si>
    <t>Блендер погружной BRAUN MQ535,мощ 600 Вт,2 скорости, 2 насадки, измельчитель 0,5л,белый</t>
  </si>
  <si>
    <t>Блендер погружной BRAUN MQ735, мощ 750Вт, 10 скоростей, 2 насадки, измельчитель 0,5л,черный</t>
  </si>
  <si>
    <t>Блендер погружной PHILIPS HR1627/00, мощ 650 Вт, 2 скорости, венчик, измельчитель 1л,белый/красный</t>
  </si>
  <si>
    <t>Блендер погружной PHILIPS HR1636/80,мощ 650Вт,16 скоростей,измельчитель 1л, венчик, белый/черный</t>
  </si>
  <si>
    <t>Бункер для отработанного тонера XEROX (008R12903) 7228/7235/7245/WC M24/WCP C2128, ориг.</t>
  </si>
  <si>
    <t>Весы лабораторные МАССА-К ВК-1500 (2,5-1500г), дискретность 0,02г, платформа 136 х162мм</t>
  </si>
  <si>
    <t>Весы лабораторные МАССА-К ВК-600 (0,5-600г), дискретность 0,01г, платформа диаметр 120мм</t>
  </si>
  <si>
    <t>Весы напольные CAS DL-150N (1-150кг), дискретность 50г, платформа 370x500мм, со стойкой</t>
  </si>
  <si>
    <t>Весы напольные MERCURY M-ER 333AFL-300.50(4-300кг),дискретность 50г,платформа 380х500мм,со стойкой</t>
  </si>
  <si>
    <t>Весы напольные MERCURY M-ER 333FA-150.50(2-150кг),дискретность 50г,платформа 360x405мм,перенос.дисп</t>
  </si>
  <si>
    <t>Весы напольные MERCURY M-ER 333L-150.50 (0,4-150кг),дискретность 50г,платформа 600x800мм,со стойкой</t>
  </si>
  <si>
    <t>Весы напольные MERCURY M-ER 333L-300.100 (1-300кг),дискретность 100г,платформа 600x800мм,со стойкой</t>
  </si>
  <si>
    <t>да</t>
  </si>
  <si>
    <t>нет</t>
  </si>
  <si>
    <t>соответсвие брендам KARCHER, LEVENHUK, BRAUN.</t>
  </si>
  <si>
    <t>KARCHER</t>
  </si>
  <si>
    <t>LEVENHUK</t>
  </si>
  <si>
    <t>BRAUN</t>
  </si>
  <si>
    <t>Бренд</t>
  </si>
  <si>
    <t>BOSCH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</si>
</sst>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30"/>
  <sheetViews>
    <sheetView tabSelected="1" zoomScale="70" zoomScaleNormal="70" workbookViewId="0">
      <selection activeCell="P6" sqref="P6"/>
    </sheetView>
  </sheetViews>
  <sheetFormatPr defaultRowHeight="15" x14ac:dyDescent="0.25"/>
  <cols>
    <col min="2" max="2" width="33.7109375" customWidth="1"/>
    <col min="4" max="4" width="17.7109375" style="2" customWidth="1"/>
    <col min="5" max="5" width="16.140625" customWidth="1"/>
    <col min="6" max="6" width="22.5703125" customWidth="1"/>
    <col min="7" max="7" width="15.85546875" customWidth="1"/>
    <col min="8" max="8" width="15.140625" customWidth="1"/>
    <col min="9" max="9" width="15.140625" style="8" customWidth="1"/>
    <col min="10" max="10" width="15.140625" customWidth="1"/>
    <col min="11" max="11" width="12.5703125" customWidth="1"/>
  </cols>
  <sheetData>
    <row r="1" spans="2:11" ht="43.9" customHeight="1" x14ac:dyDescent="0.25">
      <c r="D1" s="3" t="s">
        <v>29</v>
      </c>
      <c r="E1" s="4" t="s">
        <v>30</v>
      </c>
      <c r="H1" s="6" t="s">
        <v>33</v>
      </c>
      <c r="I1" s="5"/>
      <c r="J1" s="6">
        <f>IF(ISBLANK(K1),"",ROW())</f>
        <v>1</v>
      </c>
      <c r="K1" s="7" t="s">
        <v>32</v>
      </c>
    </row>
    <row r="2" spans="2:11" x14ac:dyDescent="0.25">
      <c r="B2">
        <v>1</v>
      </c>
      <c r="H2" s="7"/>
      <c r="J2" s="6">
        <f t="shared" ref="J2:J13" si="0">IF(ISBLANK(K2),"",ROW())</f>
        <v>2</v>
      </c>
      <c r="K2" s="7" t="s">
        <v>30</v>
      </c>
    </row>
    <row r="3" spans="2:11" ht="51.6" customHeight="1" x14ac:dyDescent="0.25">
      <c r="B3" s="1" t="s">
        <v>0</v>
      </c>
      <c r="D3" s="2" t="s">
        <v>27</v>
      </c>
      <c r="E3" s="9" t="str">
        <f>IF(COUNTIF(B3,"*"&amp;$E$1&amp;"*"),"ДА","НЕТ")</f>
        <v>ДА</v>
      </c>
      <c r="F3" s="10" t="str">
        <f>IF(SUMPRODUCT(COUNTIF(B3,"*"&amp;{"BRAUN";"KARCHER";"LEVENHUK"}&amp;"*")),"ДА","НЕТ")</f>
        <v>ДА</v>
      </c>
      <c r="G3" s="11" t="str">
        <f>IF(SUMPRODUCT(COUNTIF(B3,"*"&amp;$K$1:$K$3&amp;"*")),"ДА","")</f>
        <v>ДА</v>
      </c>
      <c r="H3" s="6" t="str">
        <f t="array" ref="H3">IFERROR(VLOOKUP(MATCH(1,COUNTIF(B3,"*"&amp;$K$1:$K$13&amp;"*"),),$J$1:$K$13,2,),"")</f>
        <v>KARCHER</v>
      </c>
      <c r="I3" s="5"/>
      <c r="J3" s="6">
        <f t="shared" si="0"/>
        <v>3</v>
      </c>
      <c r="K3" s="7" t="s">
        <v>31</v>
      </c>
    </row>
    <row r="4" spans="2:11" ht="51.6" customHeight="1" x14ac:dyDescent="0.25">
      <c r="B4" s="1" t="s">
        <v>1</v>
      </c>
      <c r="D4" s="2" t="s">
        <v>27</v>
      </c>
      <c r="E4" s="9" t="str">
        <f t="shared" ref="E4:E29" si="1">IF(COUNTIF(B4,"*"&amp;$E$1&amp;"*"),"ДА","НЕТ")</f>
        <v>ДА</v>
      </c>
      <c r="F4" s="10" t="str">
        <f>IF(SUMPRODUCT(COUNTIF(B4,"*"&amp;{"BRAUN";"KARCHER";"LEVENHUK"}&amp;"*")),"ДА","НЕТ")</f>
        <v>ДА</v>
      </c>
      <c r="G4" s="11" t="str">
        <f t="shared" ref="G4:G29" si="2">IF(SUMPRODUCT(COUNTIF(B4,"*"&amp;$K$1:$K$3&amp;"*")),"ДА","")</f>
        <v>ДА</v>
      </c>
      <c r="H4" s="6" t="str">
        <f t="array" ref="H4">IFERROR(VLOOKUP(MATCH(1,COUNTIF(B4,"*"&amp;$K$1:$K$13&amp;"*"),),$J$1:$K$13,2,),"")</f>
        <v>KARCHER</v>
      </c>
      <c r="I4" s="5"/>
      <c r="J4" s="6">
        <f t="shared" si="0"/>
        <v>4</v>
      </c>
      <c r="K4" s="7" t="s">
        <v>34</v>
      </c>
    </row>
    <row r="5" spans="2:11" ht="51.6" customHeight="1" x14ac:dyDescent="0.25">
      <c r="B5" s="1" t="s">
        <v>2</v>
      </c>
      <c r="D5" s="2" t="s">
        <v>27</v>
      </c>
      <c r="E5" s="9" t="str">
        <f t="shared" si="1"/>
        <v>НЕТ</v>
      </c>
      <c r="F5" s="10" t="str">
        <f>IF(SUMPRODUCT(COUNTIF(B5,"*"&amp;{"BRAUN";"KARCHER";"LEVENHUK"}&amp;"*")),"ДА","НЕТ")</f>
        <v>ДА</v>
      </c>
      <c r="G5" s="11" t="str">
        <f t="shared" si="2"/>
        <v>ДА</v>
      </c>
      <c r="H5" s="6" t="str">
        <f t="array" ref="H5">IFERROR(VLOOKUP(MATCH(1,COUNTIF(B5,"*"&amp;$K$1:$K$13&amp;"*"),),$J$1:$K$13,2,),"")</f>
        <v>LEVENHUK</v>
      </c>
      <c r="I5" s="5"/>
      <c r="J5" s="6" t="str">
        <f t="shared" si="0"/>
        <v/>
      </c>
      <c r="K5" s="7"/>
    </row>
    <row r="6" spans="2:11" ht="51.6" customHeight="1" x14ac:dyDescent="0.25">
      <c r="B6" s="1" t="s">
        <v>3</v>
      </c>
      <c r="D6" s="2" t="s">
        <v>27</v>
      </c>
      <c r="E6" s="9" t="str">
        <f t="shared" si="1"/>
        <v>НЕТ</v>
      </c>
      <c r="F6" s="10" t="str">
        <f>IF(SUMPRODUCT(COUNTIF(B6,"*"&amp;{"BRAUN";"KARCHER";"LEVENHUK"}&amp;"*")),"ДА","НЕТ")</f>
        <v>ДА</v>
      </c>
      <c r="G6" s="11" t="str">
        <f t="shared" si="2"/>
        <v>ДА</v>
      </c>
      <c r="H6" s="6" t="str">
        <f t="array" ref="H6">IFERROR(VLOOKUP(MATCH(1,COUNTIF(B6,"*"&amp;$K$1:$K$13&amp;"*"),),$J$1:$K$13,2,),"")</f>
        <v>LEVENHUK</v>
      </c>
      <c r="I6" s="5"/>
      <c r="J6" s="6" t="str">
        <f t="shared" si="0"/>
        <v/>
      </c>
      <c r="K6" s="7"/>
    </row>
    <row r="7" spans="2:11" ht="51.6" customHeight="1" x14ac:dyDescent="0.25">
      <c r="B7" s="1" t="s">
        <v>4</v>
      </c>
      <c r="D7" s="2" t="s">
        <v>27</v>
      </c>
      <c r="E7" s="9" t="str">
        <f t="shared" si="1"/>
        <v>НЕТ</v>
      </c>
      <c r="F7" s="10" t="str">
        <f>IF(SUMPRODUCT(COUNTIF(B7,"*"&amp;{"BRAUN";"KARCHER";"LEVENHUK"}&amp;"*")),"ДА","НЕТ")</f>
        <v>ДА</v>
      </c>
      <c r="G7" s="11" t="str">
        <f t="shared" si="2"/>
        <v>ДА</v>
      </c>
      <c r="H7" s="6" t="str">
        <f t="array" ref="H7">IFERROR(VLOOKUP(MATCH(1,COUNTIF(B7,"*"&amp;$K$1:$K$13&amp;"*"),),$J$1:$K$13,2,),"")</f>
        <v>LEVENHUK</v>
      </c>
      <c r="I7" s="5"/>
      <c r="J7" s="6" t="str">
        <f t="shared" si="0"/>
        <v/>
      </c>
      <c r="K7" s="7"/>
    </row>
    <row r="8" spans="2:11" ht="51.6" customHeight="1" x14ac:dyDescent="0.25">
      <c r="B8" s="1" t="s">
        <v>5</v>
      </c>
      <c r="D8" s="2" t="s">
        <v>27</v>
      </c>
      <c r="E8" s="9" t="str">
        <f t="shared" si="1"/>
        <v>НЕТ</v>
      </c>
      <c r="F8" s="10" t="str">
        <f>IF(SUMPRODUCT(COUNTIF(B8,"*"&amp;{"BRAUN";"KARCHER";"LEVENHUK"}&amp;"*")),"ДА","НЕТ")</f>
        <v>ДА</v>
      </c>
      <c r="G8" s="11" t="str">
        <f t="shared" si="2"/>
        <v>ДА</v>
      </c>
      <c r="H8" s="6" t="str">
        <f t="array" ref="H8">IFERROR(VLOOKUP(MATCH(1,COUNTIF(B8,"*"&amp;$K$1:$K$13&amp;"*"),),$J$1:$K$13,2,),"")</f>
        <v>LEVENHUK</v>
      </c>
      <c r="I8" s="5"/>
      <c r="J8" s="6" t="str">
        <f t="shared" si="0"/>
        <v/>
      </c>
      <c r="K8" s="7"/>
    </row>
    <row r="9" spans="2:11" ht="51.6" customHeight="1" x14ac:dyDescent="0.25">
      <c r="B9" s="1" t="s">
        <v>6</v>
      </c>
      <c r="D9" s="2" t="s">
        <v>27</v>
      </c>
      <c r="E9" s="9" t="str">
        <f t="shared" si="1"/>
        <v>НЕТ</v>
      </c>
      <c r="F9" s="10" t="str">
        <f>IF(SUMPRODUCT(COUNTIF(B9,"*"&amp;{"BRAUN";"KARCHER";"LEVENHUK"}&amp;"*")),"ДА","НЕТ")</f>
        <v>ДА</v>
      </c>
      <c r="G9" s="11" t="str">
        <f t="shared" si="2"/>
        <v>ДА</v>
      </c>
      <c r="H9" s="6" t="str">
        <f t="array" ref="H9">IFERROR(VLOOKUP(MATCH(1,COUNTIF(B9,"*"&amp;$K$1:$K$13&amp;"*"),),$J$1:$K$13,2,),"")</f>
        <v>LEVENHUK</v>
      </c>
      <c r="I9" s="5"/>
      <c r="J9" s="6" t="str">
        <f t="shared" si="0"/>
        <v/>
      </c>
      <c r="K9" s="7"/>
    </row>
    <row r="10" spans="2:11" ht="51.6" customHeight="1" x14ac:dyDescent="0.25">
      <c r="B10" s="1" t="s">
        <v>7</v>
      </c>
      <c r="D10" s="2" t="s">
        <v>27</v>
      </c>
      <c r="E10" s="9" t="str">
        <f t="shared" si="1"/>
        <v>НЕТ</v>
      </c>
      <c r="F10" s="10" t="str">
        <f>IF(SUMPRODUCT(COUNTIF(B10,"*"&amp;{"BRAUN";"KARCHER";"LEVENHUK"}&amp;"*")),"ДА","НЕТ")</f>
        <v>ДА</v>
      </c>
      <c r="G10" s="11" t="str">
        <f t="shared" si="2"/>
        <v>ДА</v>
      </c>
      <c r="H10" s="6" t="str">
        <f t="array" ref="H10">IFERROR(VLOOKUP(MATCH(1,COUNTIF(B10,"*"&amp;$K$1:$K$13&amp;"*"),),$J$1:$K$13,2,),"")</f>
        <v>LEVENHUK</v>
      </c>
      <c r="I10" s="5"/>
      <c r="J10" s="6" t="str">
        <f t="shared" si="0"/>
        <v/>
      </c>
      <c r="K10" s="7"/>
    </row>
    <row r="11" spans="2:11" ht="51.6" customHeight="1" x14ac:dyDescent="0.25">
      <c r="B11" s="1" t="s">
        <v>8</v>
      </c>
      <c r="D11" s="2" t="s">
        <v>27</v>
      </c>
      <c r="E11" s="9" t="str">
        <f t="shared" si="1"/>
        <v>НЕТ</v>
      </c>
      <c r="F11" s="10" t="str">
        <f>IF(SUMPRODUCT(COUNTIF(B11,"*"&amp;{"BRAUN";"KARCHER";"LEVENHUK"}&amp;"*")),"ДА","НЕТ")</f>
        <v>ДА</v>
      </c>
      <c r="G11" s="11" t="str">
        <f t="shared" si="2"/>
        <v>ДА</v>
      </c>
      <c r="H11" s="6" t="str">
        <f t="array" ref="H11">IFERROR(VLOOKUP(MATCH(1,COUNTIF(B11,"*"&amp;$K$1:$K$13&amp;"*"),),$J$1:$K$13,2,),"")</f>
        <v>LEVENHUK</v>
      </c>
      <c r="I11" s="5"/>
      <c r="J11" s="6" t="str">
        <f t="shared" si="0"/>
        <v/>
      </c>
      <c r="K11" s="7"/>
    </row>
    <row r="12" spans="2:11" ht="51.6" customHeight="1" x14ac:dyDescent="0.25">
      <c r="B12" s="1" t="s">
        <v>9</v>
      </c>
      <c r="D12" s="2" t="s">
        <v>27</v>
      </c>
      <c r="E12" s="9" t="str">
        <f t="shared" si="1"/>
        <v>НЕТ</v>
      </c>
      <c r="F12" s="10" t="str">
        <f>IF(SUMPRODUCT(COUNTIF(B12,"*"&amp;{"BRAUN";"KARCHER";"LEVENHUK"}&amp;"*")),"ДА","НЕТ")</f>
        <v>ДА</v>
      </c>
      <c r="G12" s="11" t="str">
        <f t="shared" si="2"/>
        <v>ДА</v>
      </c>
      <c r="H12" s="6" t="str">
        <f t="array" ref="H12">IFERROR(VLOOKUP(MATCH(1,COUNTIF(B12,"*"&amp;$K$1:$K$13&amp;"*"),),$J$1:$K$13,2,),"")</f>
        <v>LEVENHUK</v>
      </c>
      <c r="I12" s="5"/>
      <c r="J12" s="6" t="str">
        <f t="shared" si="0"/>
        <v/>
      </c>
      <c r="K12" s="7"/>
    </row>
    <row r="13" spans="2:11" ht="51.6" customHeight="1" x14ac:dyDescent="0.25">
      <c r="B13" s="1" t="s">
        <v>10</v>
      </c>
      <c r="D13" s="2" t="s">
        <v>27</v>
      </c>
      <c r="E13" s="9" t="str">
        <f t="shared" si="1"/>
        <v>НЕТ</v>
      </c>
      <c r="F13" s="10" t="str">
        <f>IF(SUMPRODUCT(COUNTIF(B13,"*"&amp;{"BRAUN";"KARCHER";"LEVENHUK"}&amp;"*")),"ДА","НЕТ")</f>
        <v>ДА</v>
      </c>
      <c r="G13" s="11" t="str">
        <f t="shared" si="2"/>
        <v>ДА</v>
      </c>
      <c r="H13" s="6" t="str">
        <f t="array" ref="H13">IFERROR(VLOOKUP(MATCH(1,COUNTIF(B13,"*"&amp;$K$1:$K$13&amp;"*"),),$J$1:$K$13,2,),"")</f>
        <v>LEVENHUK</v>
      </c>
      <c r="I13" s="5"/>
      <c r="J13" s="6" t="str">
        <f t="shared" si="0"/>
        <v/>
      </c>
      <c r="K13" s="7"/>
    </row>
    <row r="14" spans="2:11" ht="51.6" customHeight="1" x14ac:dyDescent="0.25">
      <c r="B14" s="1" t="s">
        <v>11</v>
      </c>
      <c r="D14" s="2" t="s">
        <v>28</v>
      </c>
      <c r="E14" s="9" t="str">
        <f t="shared" si="1"/>
        <v>НЕТ</v>
      </c>
      <c r="F14" s="10" t="str">
        <f>IF(SUMPRODUCT(COUNTIF(B14,"*"&amp;{"BRAUN";"KARCHER";"LEVENHUK"}&amp;"*")),"ДА","НЕТ")</f>
        <v>НЕТ</v>
      </c>
      <c r="G14" s="11" t="str">
        <f t="shared" si="2"/>
        <v/>
      </c>
      <c r="H14" s="6" t="str">
        <f t="array" ref="H14">IFERROR(VLOOKUP(MATCH(1,COUNTIF(B14,"*"&amp;$K$1:$K$13&amp;"*"),),$J$1:$K$13,2,),"")</f>
        <v>BOSCH</v>
      </c>
      <c r="I14" s="5"/>
      <c r="J14" s="4"/>
    </row>
    <row r="15" spans="2:11" ht="51.6" customHeight="1" x14ac:dyDescent="0.25">
      <c r="B15" s="1" t="s">
        <v>12</v>
      </c>
      <c r="D15" s="2" t="s">
        <v>28</v>
      </c>
      <c r="E15" s="9" t="str">
        <f t="shared" si="1"/>
        <v>НЕТ</v>
      </c>
      <c r="F15" s="10" t="str">
        <f>IF(SUMPRODUCT(COUNTIF(B15,"*"&amp;{"BRAUN";"KARCHER";"LEVENHUK"}&amp;"*")),"ДА","НЕТ")</f>
        <v>НЕТ</v>
      </c>
      <c r="G15" s="11" t="str">
        <f t="shared" si="2"/>
        <v/>
      </c>
      <c r="H15" s="6" t="str">
        <f t="array" ref="H15">IFERROR(VLOOKUP(MATCH(1,COUNTIF(B15,"*"&amp;$K$1:$K$13&amp;"*"),),$J$1:$K$13,2,),"")</f>
        <v>BOSCH</v>
      </c>
      <c r="I15" s="5"/>
      <c r="J15" s="4"/>
    </row>
    <row r="16" spans="2:11" ht="51.6" customHeight="1" x14ac:dyDescent="0.25">
      <c r="B16" s="1" t="s">
        <v>13</v>
      </c>
      <c r="D16" s="2" t="s">
        <v>28</v>
      </c>
      <c r="E16" s="9" t="str">
        <f t="shared" si="1"/>
        <v>НЕТ</v>
      </c>
      <c r="F16" s="10" t="str">
        <f>IF(SUMPRODUCT(COUNTIF(B16,"*"&amp;{"BRAUN";"KARCHER";"LEVENHUK"}&amp;"*")),"ДА","НЕТ")</f>
        <v>НЕТ</v>
      </c>
      <c r="G16" s="11" t="str">
        <f t="shared" si="2"/>
        <v/>
      </c>
      <c r="H16" s="6" t="str">
        <f t="array" ref="H16">IFERROR(VLOOKUP(MATCH(1,COUNTIF(B16,"*"&amp;$K$1:$K$13&amp;"*"),),$J$1:$K$13,2,),"")</f>
        <v>BOSCH</v>
      </c>
      <c r="I16" s="5"/>
      <c r="J16" s="4"/>
    </row>
    <row r="17" spans="2:10" ht="51.6" customHeight="1" x14ac:dyDescent="0.25">
      <c r="B17" s="1" t="s">
        <v>14</v>
      </c>
      <c r="D17" s="2" t="s">
        <v>27</v>
      </c>
      <c r="E17" s="9" t="str">
        <f t="shared" si="1"/>
        <v>НЕТ</v>
      </c>
      <c r="F17" s="10" t="str">
        <f>IF(SUMPRODUCT(COUNTIF(B17,"*"&amp;{"BRAUN";"KARCHER";"LEVENHUK"}&amp;"*")),"ДА","НЕТ")</f>
        <v>ДА</v>
      </c>
      <c r="G17" s="11" t="str">
        <f t="shared" si="2"/>
        <v>ДА</v>
      </c>
      <c r="H17" s="6" t="str">
        <f t="array" ref="H17">IFERROR(VLOOKUP(MATCH(1,COUNTIF(B17,"*"&amp;$K$1:$K$13&amp;"*"),),$J$1:$K$13,2,),"")</f>
        <v>BRAUN</v>
      </c>
      <c r="I17" s="5"/>
      <c r="J17" s="4"/>
    </row>
    <row r="18" spans="2:10" ht="51.6" customHeight="1" x14ac:dyDescent="0.25">
      <c r="B18" s="1" t="s">
        <v>15</v>
      </c>
      <c r="D18" s="2" t="s">
        <v>27</v>
      </c>
      <c r="E18" s="9" t="str">
        <f t="shared" si="1"/>
        <v>НЕТ</v>
      </c>
      <c r="F18" s="10" t="str">
        <f>IF(SUMPRODUCT(COUNTIF(B18,"*"&amp;{"BRAUN";"KARCHER";"LEVENHUK"}&amp;"*")),"ДА","НЕТ")</f>
        <v>ДА</v>
      </c>
      <c r="G18" s="11" t="str">
        <f t="shared" si="2"/>
        <v>ДА</v>
      </c>
      <c r="H18" s="6" t="str">
        <f t="array" ref="H18">IFERROR(VLOOKUP(MATCH(1,COUNTIF(B18,"*"&amp;$K$1:$K$13&amp;"*"),),$J$1:$K$13,2,),"")</f>
        <v>BRAUN</v>
      </c>
      <c r="I18" s="5"/>
      <c r="J18" s="4"/>
    </row>
    <row r="19" spans="2:10" ht="51.6" customHeight="1" x14ac:dyDescent="0.25">
      <c r="B19" s="1" t="s">
        <v>16</v>
      </c>
      <c r="D19" s="2" t="s">
        <v>27</v>
      </c>
      <c r="E19" s="9" t="str">
        <f t="shared" si="1"/>
        <v>НЕТ</v>
      </c>
      <c r="F19" s="10" t="str">
        <f>IF(SUMPRODUCT(COUNTIF(B19,"*"&amp;{"BRAUN";"KARCHER";"LEVENHUK"}&amp;"*")),"ДА","НЕТ")</f>
        <v>ДА</v>
      </c>
      <c r="G19" s="11" t="str">
        <f t="shared" si="2"/>
        <v>ДА</v>
      </c>
      <c r="H19" s="6" t="str">
        <f t="array" ref="H19">IFERROR(VLOOKUP(MATCH(1,COUNTIF(B19,"*"&amp;$K$1:$K$13&amp;"*"),),$J$1:$K$13,2,),"")</f>
        <v>BRAUN</v>
      </c>
      <c r="I19" s="5"/>
      <c r="J19" s="4"/>
    </row>
    <row r="20" spans="2:10" ht="51.6" customHeight="1" x14ac:dyDescent="0.25">
      <c r="B20" s="1" t="s">
        <v>17</v>
      </c>
      <c r="D20" s="2" t="s">
        <v>28</v>
      </c>
      <c r="E20" s="9" t="str">
        <f t="shared" si="1"/>
        <v>НЕТ</v>
      </c>
      <c r="F20" s="10" t="str">
        <f>IF(SUMPRODUCT(COUNTIF(B20,"*"&amp;{"BRAUN";"KARCHER";"LEVENHUK"}&amp;"*")),"ДА","НЕТ")</f>
        <v>НЕТ</v>
      </c>
      <c r="G20" s="11" t="str">
        <f t="shared" si="2"/>
        <v/>
      </c>
      <c r="H20" s="6" t="str">
        <f t="array" ref="H20">IFERROR(VLOOKUP(MATCH(1,COUNTIF(B20,"*"&amp;$K$1:$K$13&amp;"*"),),$J$1:$K$13,2,),"")</f>
        <v/>
      </c>
      <c r="I20" s="5"/>
      <c r="J20" s="4"/>
    </row>
    <row r="21" spans="2:10" ht="51.6" customHeight="1" x14ac:dyDescent="0.25">
      <c r="B21" s="1" t="s">
        <v>18</v>
      </c>
      <c r="D21" s="2" t="s">
        <v>28</v>
      </c>
      <c r="E21" s="9" t="str">
        <f t="shared" si="1"/>
        <v>НЕТ</v>
      </c>
      <c r="F21" s="10" t="str">
        <f>IF(SUMPRODUCT(COUNTIF(B21,"*"&amp;{"BRAUN";"KARCHER";"LEVENHUK"}&amp;"*")),"ДА","НЕТ")</f>
        <v>НЕТ</v>
      </c>
      <c r="G21" s="11" t="str">
        <f t="shared" si="2"/>
        <v/>
      </c>
      <c r="H21" s="6" t="str">
        <f t="array" ref="H21">IFERROR(VLOOKUP(MATCH(1,COUNTIF(B21,"*"&amp;$K$1:$K$13&amp;"*"),),$J$1:$K$13,2,),"")</f>
        <v/>
      </c>
      <c r="I21" s="5"/>
      <c r="J21" s="4"/>
    </row>
    <row r="22" spans="2:10" ht="51.6" customHeight="1" x14ac:dyDescent="0.25">
      <c r="B22" s="1" t="s">
        <v>19</v>
      </c>
      <c r="D22" s="2" t="s">
        <v>28</v>
      </c>
      <c r="E22" s="9" t="str">
        <f t="shared" si="1"/>
        <v>НЕТ</v>
      </c>
      <c r="F22" s="10" t="str">
        <f>IF(SUMPRODUCT(COUNTIF(B22,"*"&amp;{"BRAUN";"KARCHER";"LEVENHUK"}&amp;"*")),"ДА","НЕТ")</f>
        <v>НЕТ</v>
      </c>
      <c r="G22" s="11" t="str">
        <f t="shared" si="2"/>
        <v/>
      </c>
      <c r="H22" s="6" t="str">
        <f t="array" ref="H22">IFERROR(VLOOKUP(MATCH(1,COUNTIF(B22,"*"&amp;$K$1:$K$13&amp;"*"),),$J$1:$K$13,2,),"")</f>
        <v/>
      </c>
      <c r="I22" s="5"/>
      <c r="J22" s="4"/>
    </row>
    <row r="23" spans="2:10" ht="51.6" customHeight="1" x14ac:dyDescent="0.25">
      <c r="B23" s="1" t="s">
        <v>20</v>
      </c>
      <c r="D23" s="2" t="s">
        <v>28</v>
      </c>
      <c r="E23" s="9" t="str">
        <f t="shared" si="1"/>
        <v>НЕТ</v>
      </c>
      <c r="F23" s="10" t="str">
        <f>IF(SUMPRODUCT(COUNTIF(B23,"*"&amp;{"BRAUN";"KARCHER";"LEVENHUK"}&amp;"*")),"ДА","НЕТ")</f>
        <v>НЕТ</v>
      </c>
      <c r="G23" s="11" t="str">
        <f t="shared" si="2"/>
        <v/>
      </c>
      <c r="H23" s="6" t="str">
        <f t="array" ref="H23">IFERROR(VLOOKUP(MATCH(1,COUNTIF(B23,"*"&amp;$K$1:$K$13&amp;"*"),),$J$1:$K$13,2,),"")</f>
        <v/>
      </c>
      <c r="I23" s="5"/>
      <c r="J23" s="4"/>
    </row>
    <row r="24" spans="2:10" ht="51.6" customHeight="1" x14ac:dyDescent="0.25">
      <c r="B24" s="1" t="s">
        <v>21</v>
      </c>
      <c r="D24" s="2" t="s">
        <v>28</v>
      </c>
      <c r="E24" s="9" t="str">
        <f t="shared" si="1"/>
        <v>НЕТ</v>
      </c>
      <c r="F24" s="10" t="str">
        <f>IF(SUMPRODUCT(COUNTIF(B24,"*"&amp;{"BRAUN";"KARCHER";"LEVENHUK"}&amp;"*")),"ДА","НЕТ")</f>
        <v>НЕТ</v>
      </c>
      <c r="G24" s="11" t="str">
        <f t="shared" si="2"/>
        <v/>
      </c>
      <c r="H24" s="6" t="str">
        <f t="array" ref="H24">IFERROR(VLOOKUP(MATCH(1,COUNTIF(B24,"*"&amp;$K$1:$K$13&amp;"*"),),$J$1:$K$13,2,),"")</f>
        <v/>
      </c>
      <c r="I24" s="5"/>
      <c r="J24" s="4"/>
    </row>
    <row r="25" spans="2:10" ht="51.6" customHeight="1" x14ac:dyDescent="0.25">
      <c r="B25" s="1" t="s">
        <v>22</v>
      </c>
      <c r="D25" s="2" t="s">
        <v>28</v>
      </c>
      <c r="E25" s="9" t="str">
        <f t="shared" si="1"/>
        <v>НЕТ</v>
      </c>
      <c r="F25" s="10" t="str">
        <f>IF(SUMPRODUCT(COUNTIF(B25,"*"&amp;{"BRAUN";"KARCHER";"LEVENHUK"}&amp;"*")),"ДА","НЕТ")</f>
        <v>НЕТ</v>
      </c>
      <c r="G25" s="11" t="str">
        <f t="shared" si="2"/>
        <v/>
      </c>
      <c r="H25" s="6" t="str">
        <f t="array" ref="H25">IFERROR(VLOOKUP(MATCH(1,COUNTIF(B25,"*"&amp;$K$1:$K$13&amp;"*"),),$J$1:$K$13,2,),"")</f>
        <v/>
      </c>
      <c r="I25" s="5"/>
      <c r="J25" s="4"/>
    </row>
    <row r="26" spans="2:10" ht="51.6" customHeight="1" x14ac:dyDescent="0.25">
      <c r="B26" s="1" t="s">
        <v>23</v>
      </c>
      <c r="D26" s="2" t="s">
        <v>28</v>
      </c>
      <c r="E26" s="9" t="str">
        <f t="shared" si="1"/>
        <v>НЕТ</v>
      </c>
      <c r="F26" s="10" t="str">
        <f>IF(SUMPRODUCT(COUNTIF(B26,"*"&amp;{"BRAUN";"KARCHER";"LEVENHUK"}&amp;"*")),"ДА","НЕТ")</f>
        <v>НЕТ</v>
      </c>
      <c r="G26" s="11" t="str">
        <f t="shared" si="2"/>
        <v/>
      </c>
      <c r="H26" s="6" t="str">
        <f t="array" ref="H26">IFERROR(VLOOKUP(MATCH(1,COUNTIF(B26,"*"&amp;$K$1:$K$13&amp;"*"),),$J$1:$K$13,2,),"")</f>
        <v/>
      </c>
      <c r="I26" s="5"/>
      <c r="J26" s="4"/>
    </row>
    <row r="27" spans="2:10" ht="51.6" customHeight="1" x14ac:dyDescent="0.25">
      <c r="B27" s="1" t="s">
        <v>24</v>
      </c>
      <c r="D27" s="2" t="s">
        <v>28</v>
      </c>
      <c r="E27" s="9" t="str">
        <f t="shared" si="1"/>
        <v>НЕТ</v>
      </c>
      <c r="F27" s="10" t="str">
        <f>IF(SUMPRODUCT(COUNTIF(B27,"*"&amp;{"BRAUN";"KARCHER";"LEVENHUK"}&amp;"*")),"ДА","НЕТ")</f>
        <v>НЕТ</v>
      </c>
      <c r="G27" s="11" t="str">
        <f t="shared" si="2"/>
        <v/>
      </c>
      <c r="H27" s="6" t="str">
        <f t="array" ref="H27">IFERROR(VLOOKUP(MATCH(1,COUNTIF(B27,"*"&amp;$K$1:$K$13&amp;"*"),),$J$1:$K$13,2,),"")</f>
        <v/>
      </c>
      <c r="I27" s="5"/>
      <c r="J27" s="4"/>
    </row>
    <row r="28" spans="2:10" ht="51.6" customHeight="1" x14ac:dyDescent="0.25">
      <c r="B28" s="1" t="s">
        <v>25</v>
      </c>
      <c r="D28" s="2" t="s">
        <v>28</v>
      </c>
      <c r="E28" s="9" t="str">
        <f t="shared" si="1"/>
        <v>НЕТ</v>
      </c>
      <c r="F28" s="10" t="str">
        <f>IF(SUMPRODUCT(COUNTIF(B28,"*"&amp;{"BRAUN";"KARCHER";"LEVENHUK"}&amp;"*")),"ДА","НЕТ")</f>
        <v>НЕТ</v>
      </c>
      <c r="G28" s="11" t="str">
        <f t="shared" si="2"/>
        <v/>
      </c>
      <c r="H28" s="6" t="str">
        <f t="array" ref="H28">IFERROR(VLOOKUP(MATCH(1,COUNTIF(B28,"*"&amp;$K$1:$K$13&amp;"*"),),$J$1:$K$13,2,),"")</f>
        <v/>
      </c>
      <c r="I28" s="5"/>
      <c r="J28" s="4"/>
    </row>
    <row r="29" spans="2:10" ht="51.6" customHeight="1" x14ac:dyDescent="0.25">
      <c r="B29" s="1" t="s">
        <v>26</v>
      </c>
      <c r="D29" s="2" t="s">
        <v>28</v>
      </c>
      <c r="E29" s="9" t="str">
        <f t="shared" si="1"/>
        <v>НЕТ</v>
      </c>
      <c r="F29" s="10" t="str">
        <f>IF(SUMPRODUCT(COUNTIF(B29,"*"&amp;{"BRAUN";"KARCHER";"LEVENHUK"}&amp;"*")),"ДА","НЕТ")</f>
        <v>НЕТ</v>
      </c>
      <c r="G29" s="11" t="str">
        <f t="shared" si="2"/>
        <v/>
      </c>
      <c r="H29" s="6" t="str">
        <f t="array" ref="H29">IFERROR(VLOOKUP(MATCH(1,COUNTIF(B29,"*"&amp;$K$1:$K$13&amp;"*"),),$J$1:$K$13,2,),"")</f>
        <v/>
      </c>
      <c r="I29" s="5"/>
      <c r="J29" s="4"/>
    </row>
    <row r="30" spans="2:10" x14ac:dyDescent="0.25">
      <c r="J30" s="4"/>
    </row>
  </sheetData>
  <autoFilter ref="B2:E29"/>
  <dataValidations count="1">
    <dataValidation type="list" allowBlank="1" showInputMessage="1" showErrorMessage="1" sqref="E1">
      <formula1>"KARCHER,LEVENHUK,BRAUN"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2017-05-22T17:14:05Z</dcterms:modified>
</cp:coreProperties>
</file>