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\Федор\____Работа\__Информация\_______ИЗДЕВАЮСЬ\_Помощь\Примеры\"/>
    </mc:Choice>
  </mc:AlternateContent>
  <bookViews>
    <workbookView xWindow="0" yWindow="0" windowWidth="28800" windowHeight="12435"/>
  </bookViews>
  <sheets>
    <sheet name="Данные" sheetId="1" r:id="rId1"/>
    <sheet name="Таблица с данными" sheetId="3" r:id="rId2"/>
    <sheet name="Сокращения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C16" i="1"/>
  <c r="B18" i="1" s="1"/>
  <c r="G29" i="1" l="1"/>
  <c r="G30" i="1" l="1"/>
  <c r="E19" i="1" s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D9" i="1"/>
  <c r="C9" i="1"/>
  <c r="B5" i="1"/>
  <c r="E9" i="1" l="1"/>
  <c r="F9" i="1"/>
</calcChain>
</file>

<file path=xl/sharedStrings.xml><?xml version="1.0" encoding="utf-8"?>
<sst xmlns="http://schemas.openxmlformats.org/spreadsheetml/2006/main" count="187" uniqueCount="77">
  <si>
    <t>Тип</t>
  </si>
  <si>
    <t>Производитель</t>
  </si>
  <si>
    <t>Диаметр</t>
  </si>
  <si>
    <t>Наименование</t>
  </si>
  <si>
    <t>Цена</t>
  </si>
  <si>
    <t>Затворы</t>
  </si>
  <si>
    <t>Rushwork</t>
  </si>
  <si>
    <t>Затвор дисковый межфланцевый Rushwork 200-040-16, DN40, PN16, GG25 / GGG40 / EPDM, Ручка, Тмакс +120°C</t>
  </si>
  <si>
    <t>Затвор дисковый межфланцевый Rushwork 200-050-16, DN50, PN16, GG25 / GGG40 / EPDM, Ручка, Тмакс +120°C</t>
  </si>
  <si>
    <t>Затвор дисковый межфланцевый Rushwork 200-065-16, DN65, PN16, GG25 / GGG40 / EPDM, Ручка, Тмакс +120°C</t>
  </si>
  <si>
    <t>Затвор дисковый межфланцевый Rushwork 200-080-16, DN80, PN16, GG25 / GGG40 / EPDM, Ручка, Тмакс +120°C</t>
  </si>
  <si>
    <t>Затвор дисковый межфланцевый Rushwork 200-100-16, DN100, PN16, GG25 / GGG40 / EPDM, Ручка, Тмакс +120°C</t>
  </si>
  <si>
    <t>Затвор дисковый межфланцевый Rushwork 200-125-16, DN125, PN16, GG25 / GGG40 / EPDM, Ручка, Тмакс +120°C</t>
  </si>
  <si>
    <t>Затвор дисковый межфланцевый Rushwork 200-150-16, DN150, PN16, GG25 / GGG40 / EPDM, Ручка, Тмакс +120°C</t>
  </si>
  <si>
    <t>Затвор дисковый межфланцевый Rushwork 200-200-16, DN200, PN16, GG25 / GGG40 / EPDM, Ручка, Тмакс +120°C</t>
  </si>
  <si>
    <t>Затвор дисковый межфланцевый Rushwork 200-250-16, DN250, PN16, GG25 / GGG40 / EPDM, Ручка, Тмакс +120°C</t>
  </si>
  <si>
    <t>Затвор дисковый межфланцевый Rushwork 200-300-16, DN300 PN16, GG25 / GGG40 / EPDM, Редуктор, Тмакс +120°C</t>
  </si>
  <si>
    <t>Затвор дисковый межфланцевый Rushwork 200-350-16, DN350 PN16, GG25 / GGG40 / EPDM, Редуктор, Тмакс +120°C</t>
  </si>
  <si>
    <t>Затвор дисковый межфланцевый Rushwork 200-400-16, DN400 PN16, GG25 / GGG40 / EPDM, Редуктор, Тмакс +120°C</t>
  </si>
  <si>
    <t>Затвор дисковый межфланцевый Rushwork 200-500-16, DN500 PN16, GG25 / GGG40 / EPDM, Редуктор, Тмакс +120°C</t>
  </si>
  <si>
    <t>Ci</t>
  </si>
  <si>
    <t>Затвор 40 поворот диск. ручной Ci</t>
  </si>
  <si>
    <t>Затвор 50 поворот диск. ручной Ci</t>
  </si>
  <si>
    <t>Затвор 65 поворот диск. ручной Ci</t>
  </si>
  <si>
    <t>Затвор 80 поворот диск. ручной Ci</t>
  </si>
  <si>
    <t>Затвор 100 поворот диск. ручной Ci</t>
  </si>
  <si>
    <t>Затвор 125 поворот диск. ручной Ci</t>
  </si>
  <si>
    <t>Затвор 150 поворот диск. ручной Ci</t>
  </si>
  <si>
    <t>Затвор 200 поворот диск. ручной Ci</t>
  </si>
  <si>
    <t>Затвор 250 поворот диск. редуктор Ci</t>
  </si>
  <si>
    <t>Затвор 300 поворот диск. редуктор Ci</t>
  </si>
  <si>
    <t>Затвор 350 поворот диск. редуктор Ci</t>
  </si>
  <si>
    <t>Затвор 400 поворот диск. редуктор Ci</t>
  </si>
  <si>
    <t>Затвор 450 поворот диск. редуктор Ci</t>
  </si>
  <si>
    <t>Затвор 500 поворот диск. редуктор Ci</t>
  </si>
  <si>
    <t>Затвор 600 поворот диск. редуктор Ci</t>
  </si>
  <si>
    <t>Краны</t>
  </si>
  <si>
    <t>Genebre</t>
  </si>
  <si>
    <t>1"</t>
  </si>
  <si>
    <t>Кран шаровой резьбовой стандартнопроходной Genebre 3028 06, DN25, PN25, Латунь / Латунь / PTFE, Рычаг, t - 150°C</t>
  </si>
  <si>
    <t>1 1/4"</t>
  </si>
  <si>
    <t>Кран шаровой резьбовой стандартнопроходной Genebre 3028 07, DN32, PN25, Латунь / Латунь / PTFE, Рычаг, t - 150°C</t>
  </si>
  <si>
    <t>1 1/2"</t>
  </si>
  <si>
    <t>Кран шаровой резьбовой стандартнопроходной Genebre 3028 08, DN40, PN25, Латунь / Латунь / PTFE, Рычаг, t - 150°C</t>
  </si>
  <si>
    <t>2"</t>
  </si>
  <si>
    <t>Кран шаровой резьбовой стандартнопроходной Genebre 3028 09, DN50, PN25, Латунь / Латунь / PTFE, Рычаг, t - 150°C</t>
  </si>
  <si>
    <t>2 1/2"</t>
  </si>
  <si>
    <t>Кран шаровой резьбовой стандартнопроходной Genebre 3028 10, DN65, PN25, Латунь / Латунь / PTFE, Рычаг, t - 150°C</t>
  </si>
  <si>
    <t>RushWork</t>
  </si>
  <si>
    <t>Диаметры</t>
  </si>
  <si>
    <t>Вывести сюда выбранные по параметрам устройства</t>
  </si>
  <si>
    <t>KDN 150-200</t>
  </si>
  <si>
    <t>32_x000D_</t>
  </si>
  <si>
    <t>200_x000D_</t>
  </si>
  <si>
    <t>150_x000D_</t>
  </si>
  <si>
    <t>KDN 32-125</t>
  </si>
  <si>
    <t>50_x000D_</t>
  </si>
  <si>
    <t>KDN 32-125.1</t>
  </si>
  <si>
    <t>KDN 32-160</t>
  </si>
  <si>
    <t>KDN 32-160.1</t>
  </si>
  <si>
    <t>KDN 32-200</t>
  </si>
  <si>
    <t>KDN 32-200.1</t>
  </si>
  <si>
    <t>KDN 40-125</t>
  </si>
  <si>
    <t>65_x000D_</t>
  </si>
  <si>
    <t>40_x000D_</t>
  </si>
  <si>
    <t>KDN 40-160</t>
  </si>
  <si>
    <t>KDN 40-200</t>
  </si>
  <si>
    <t>KDN 40-250</t>
  </si>
  <si>
    <t>KDN 50-125</t>
  </si>
  <si>
    <t>DNA</t>
  </si>
  <si>
    <t>DNM</t>
  </si>
  <si>
    <t>Из листа "Таблица с данными" делаем подбор диаметра DNA, соответствующий нашему насосу:</t>
  </si>
  <si>
    <t>50</t>
  </si>
  <si>
    <t>Сцепляем:</t>
  </si>
  <si>
    <t>Итоговая формула:</t>
  </si>
  <si>
    <t>Пример "_Igor_61"</t>
  </si>
  <si>
    <t>Пример с небольшими изменениями функции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</si>
</sst>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##0;###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164" fontId="0" fillId="4" borderId="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164" fontId="0" fillId="4" borderId="6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64" fontId="0" fillId="4" borderId="10" xfId="0" applyNumberForma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164" fontId="0" fillId="4" borderId="9" xfId="0" applyNumberForma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164" fontId="0" fillId="5" borderId="4" xfId="0" applyNumberForma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164" fontId="0" fillId="5" borderId="6" xfId="0" applyNumberForma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164" fontId="0" fillId="5" borderId="9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</xdr:row>
          <xdr:rowOff>171450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1028" name="Combo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171450</xdr:rowOff>
        </xdr:from>
        <xdr:to>
          <xdr:col>4</xdr:col>
          <xdr:colOff>104775</xdr:colOff>
          <xdr:row>3</xdr:row>
          <xdr:rowOff>28575</xdr:rowOff>
        </xdr:to>
        <xdr:sp macro="" textlink="">
          <xdr:nvSpPr>
            <xdr:cNvPr id="1029" name="Combo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</xdr:row>
          <xdr:rowOff>171450</xdr:rowOff>
        </xdr:from>
        <xdr:to>
          <xdr:col>2</xdr:col>
          <xdr:colOff>0</xdr:colOff>
          <xdr:row>3</xdr:row>
          <xdr:rowOff>19050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G61"/>
  <sheetViews>
    <sheetView tabSelected="1" workbookViewId="0">
      <selection activeCell="J13" sqref="J13"/>
    </sheetView>
  </sheetViews>
  <sheetFormatPr defaultRowHeight="15" x14ac:dyDescent="0.25"/>
  <cols>
    <col min="2" max="2" width="15.28515625" style="1" customWidth="1"/>
    <col min="3" max="3" width="22.28515625" style="1" customWidth="1"/>
    <col min="4" max="4" width="9.140625" style="1"/>
    <col min="5" max="5" width="110.28515625" style="3" bestFit="1" customWidth="1"/>
    <col min="6" max="6" width="21" style="2" customWidth="1"/>
    <col min="7" max="7" width="20.5703125" bestFit="1" customWidth="1"/>
  </cols>
  <sheetData>
    <row r="1" spans="2:6" ht="15.75" thickBot="1" x14ac:dyDescent="0.3">
      <c r="B1" s="14" t="s">
        <v>75</v>
      </c>
      <c r="C1" s="15"/>
      <c r="D1" s="15"/>
      <c r="E1" s="15"/>
      <c r="F1" s="16"/>
    </row>
    <row r="2" spans="2:6" x14ac:dyDescent="0.25">
      <c r="B2" s="17"/>
      <c r="C2" s="18"/>
      <c r="D2" s="18"/>
      <c r="E2" s="19"/>
      <c r="F2" s="20"/>
    </row>
    <row r="3" spans="2:6" x14ac:dyDescent="0.25">
      <c r="B3" s="21"/>
      <c r="C3" s="22"/>
      <c r="D3" s="22"/>
      <c r="E3" s="23"/>
      <c r="F3" s="24"/>
    </row>
    <row r="4" spans="2:6" x14ac:dyDescent="0.25">
      <c r="B4" s="21" t="s">
        <v>5</v>
      </c>
      <c r="C4" s="22" t="s">
        <v>48</v>
      </c>
      <c r="D4" s="22" t="s">
        <v>72</v>
      </c>
      <c r="E4" s="23"/>
      <c r="F4" s="24"/>
    </row>
    <row r="5" spans="2:6" x14ac:dyDescent="0.25">
      <c r="B5" s="12" t="str">
        <f>B4&amp;C4&amp;D4</f>
        <v>ЗатворыRushWork50</v>
      </c>
      <c r="C5" s="13"/>
      <c r="D5" s="22"/>
      <c r="E5" s="23"/>
      <c r="F5" s="24"/>
    </row>
    <row r="6" spans="2:6" x14ac:dyDescent="0.25">
      <c r="B6" s="25"/>
      <c r="C6" s="26"/>
      <c r="D6" s="22"/>
      <c r="E6" s="23"/>
      <c r="F6" s="24"/>
    </row>
    <row r="7" spans="2:6" x14ac:dyDescent="0.25">
      <c r="B7" s="25"/>
      <c r="C7" s="27" t="s">
        <v>50</v>
      </c>
      <c r="D7" s="27"/>
      <c r="E7" s="27"/>
      <c r="F7" s="28"/>
    </row>
    <row r="8" spans="2:6" x14ac:dyDescent="0.25">
      <c r="B8" s="25"/>
      <c r="C8" s="29" t="s">
        <v>1</v>
      </c>
      <c r="D8" s="29" t="s">
        <v>2</v>
      </c>
      <c r="E8" s="30" t="s">
        <v>3</v>
      </c>
      <c r="F8" s="31" t="s">
        <v>4</v>
      </c>
    </row>
    <row r="9" spans="2:6" x14ac:dyDescent="0.25">
      <c r="B9" s="25"/>
      <c r="C9" s="29" t="str">
        <f>C4</f>
        <v>RushWork</v>
      </c>
      <c r="D9" s="29" t="str">
        <f>D4</f>
        <v>50</v>
      </c>
      <c r="E9" s="30" t="str">
        <f>IFERROR(INDEX($B$28:$F$1012,MATCH($B$5,$G$28:$G$1012,0),4),"Не найдено")</f>
        <v>Затвор дисковый межфланцевый Rushwork 200-050-16, DN50, PN16, GG25 / GGG40 / EPDM, Ручка, Тмакс +120°C</v>
      </c>
      <c r="F9" s="31">
        <f>IFERROR(INDEX($B$28:$F$1012,MATCH($B$5,$G$28:$G$1012,0),5),"Не найдено")</f>
        <v>1594.59</v>
      </c>
    </row>
    <row r="10" spans="2:6" ht="15.75" thickBot="1" x14ac:dyDescent="0.3">
      <c r="B10" s="32"/>
      <c r="C10" s="33"/>
      <c r="D10" s="34"/>
      <c r="E10" s="35"/>
      <c r="F10" s="36"/>
    </row>
    <row r="11" spans="2:6" ht="15.75" thickBot="1" x14ac:dyDescent="0.3">
      <c r="B11" s="11"/>
      <c r="C11" s="11"/>
    </row>
    <row r="12" spans="2:6" ht="15.75" thickBot="1" x14ac:dyDescent="0.3">
      <c r="B12" s="37" t="s">
        <v>76</v>
      </c>
      <c r="C12" s="38"/>
      <c r="D12" s="38"/>
      <c r="E12" s="38"/>
      <c r="F12" s="39"/>
    </row>
    <row r="13" spans="2:6" x14ac:dyDescent="0.25">
      <c r="B13" s="40"/>
      <c r="C13" s="41"/>
      <c r="D13" s="42"/>
      <c r="E13" s="43"/>
      <c r="F13" s="44"/>
    </row>
    <row r="14" spans="2:6" x14ac:dyDescent="0.25">
      <c r="B14" s="45"/>
      <c r="C14" s="46" t="s">
        <v>71</v>
      </c>
      <c r="D14" s="47"/>
      <c r="E14" s="48"/>
      <c r="F14" s="49"/>
    </row>
    <row r="15" spans="2:6" x14ac:dyDescent="0.25">
      <c r="B15" s="45"/>
      <c r="C15" s="56" t="s">
        <v>60</v>
      </c>
      <c r="D15" s="47"/>
      <c r="E15" s="48"/>
      <c r="F15" s="49"/>
    </row>
    <row r="16" spans="2:6" x14ac:dyDescent="0.25">
      <c r="B16" s="45"/>
      <c r="C16" s="57" t="str">
        <f>VLOOKUP(C15,'Таблица с данными'!A2:D13,2,)</f>
        <v>50_x000D_</v>
      </c>
      <c r="D16" s="47"/>
      <c r="E16" s="48"/>
      <c r="F16" s="49"/>
    </row>
    <row r="17" spans="2:7" x14ac:dyDescent="0.25">
      <c r="B17" s="45"/>
      <c r="C17" s="57" t="s">
        <v>73</v>
      </c>
      <c r="D17" s="47"/>
      <c r="E17" s="48"/>
      <c r="F17" s="49"/>
    </row>
    <row r="18" spans="2:7" x14ac:dyDescent="0.25">
      <c r="B18" s="12" t="str">
        <f>B4&amp;C4&amp;C16</f>
        <v>ЗатворыRushWork50_x000D_</v>
      </c>
      <c r="C18" s="13"/>
      <c r="D18" s="47"/>
      <c r="E18" s="59" t="s">
        <v>74</v>
      </c>
      <c r="F18" s="60"/>
    </row>
    <row r="19" spans="2:7" x14ac:dyDescent="0.25">
      <c r="B19" s="45"/>
      <c r="C19" s="50"/>
      <c r="D19" s="47"/>
      <c r="E19" s="55" t="str">
        <f>IFERROR(INDEX($B$28:$F$1012,MATCH($B$18,$G$28:$G$1012,0),4),"Не найдено")</f>
        <v>Не найдено</v>
      </c>
      <c r="F19" s="58" t="str">
        <f>IFERROR(INDEX($B$28:$F$1012,MATCH($B$18,$G$28:$G$1012,0),5),"Не найдено")</f>
        <v>Не найдено</v>
      </c>
    </row>
    <row r="20" spans="2:7" x14ac:dyDescent="0.25">
      <c r="B20" s="45"/>
      <c r="C20" s="50"/>
      <c r="D20" s="47"/>
      <c r="E20" s="48"/>
      <c r="F20" s="49"/>
    </row>
    <row r="21" spans="2:7" ht="15.75" thickBot="1" x14ac:dyDescent="0.3">
      <c r="B21" s="51"/>
      <c r="C21" s="52"/>
      <c r="D21" s="52"/>
      <c r="E21" s="53"/>
      <c r="F21" s="54"/>
    </row>
    <row r="28" spans="2:7" x14ac:dyDescent="0.25">
      <c r="B28" s="5" t="s">
        <v>0</v>
      </c>
      <c r="C28" s="5" t="s">
        <v>1</v>
      </c>
      <c r="D28" s="5" t="s">
        <v>2</v>
      </c>
      <c r="E28" s="7" t="s">
        <v>3</v>
      </c>
      <c r="F28" s="8" t="s">
        <v>4</v>
      </c>
      <c r="G28" s="9"/>
    </row>
    <row r="29" spans="2:7" x14ac:dyDescent="0.25">
      <c r="B29" s="5" t="s">
        <v>5</v>
      </c>
      <c r="C29" s="5" t="s">
        <v>6</v>
      </c>
      <c r="D29" s="5">
        <v>40</v>
      </c>
      <c r="E29" s="7" t="s">
        <v>7</v>
      </c>
      <c r="F29" s="8">
        <v>1550.3</v>
      </c>
      <c r="G29" s="9" t="str">
        <f>B29&amp;C29&amp;D29</f>
        <v>ЗатворыRushwork40</v>
      </c>
    </row>
    <row r="30" spans="2:7" x14ac:dyDescent="0.25">
      <c r="B30" s="5" t="s">
        <v>5</v>
      </c>
      <c r="C30" s="5" t="s">
        <v>6</v>
      </c>
      <c r="D30" s="5">
        <v>50</v>
      </c>
      <c r="E30" s="7" t="s">
        <v>8</v>
      </c>
      <c r="F30" s="8">
        <v>1594.59</v>
      </c>
      <c r="G30" s="9" t="str">
        <f t="shared" ref="G30:G61" si="0">B30&amp;C30&amp;D30</f>
        <v>ЗатворыRushwork50</v>
      </c>
    </row>
    <row r="31" spans="2:7" x14ac:dyDescent="0.25">
      <c r="B31" s="5" t="s">
        <v>5</v>
      </c>
      <c r="C31" s="5" t="s">
        <v>6</v>
      </c>
      <c r="D31" s="5">
        <v>65</v>
      </c>
      <c r="E31" s="7" t="s">
        <v>9</v>
      </c>
      <c r="F31" s="8">
        <v>1948.95</v>
      </c>
      <c r="G31" s="9" t="str">
        <f t="shared" si="0"/>
        <v>ЗатворыRushwork65</v>
      </c>
    </row>
    <row r="32" spans="2:7" x14ac:dyDescent="0.25">
      <c r="B32" s="5" t="s">
        <v>5</v>
      </c>
      <c r="C32" s="5" t="s">
        <v>6</v>
      </c>
      <c r="D32" s="5">
        <v>80</v>
      </c>
      <c r="E32" s="7" t="s">
        <v>10</v>
      </c>
      <c r="F32" s="8">
        <v>2148.27</v>
      </c>
      <c r="G32" s="9" t="str">
        <f t="shared" si="0"/>
        <v>ЗатворыRushwork80</v>
      </c>
    </row>
    <row r="33" spans="2:7" x14ac:dyDescent="0.25">
      <c r="B33" s="5" t="s">
        <v>5</v>
      </c>
      <c r="C33" s="5" t="s">
        <v>6</v>
      </c>
      <c r="D33" s="5">
        <v>100</v>
      </c>
      <c r="E33" s="7" t="s">
        <v>11</v>
      </c>
      <c r="F33" s="8">
        <v>2303.3000000000002</v>
      </c>
      <c r="G33" s="9" t="str">
        <f t="shared" si="0"/>
        <v>ЗатворыRushwork100</v>
      </c>
    </row>
    <row r="34" spans="2:7" x14ac:dyDescent="0.25">
      <c r="B34" s="5" t="s">
        <v>5</v>
      </c>
      <c r="C34" s="5" t="s">
        <v>6</v>
      </c>
      <c r="D34" s="5">
        <v>125</v>
      </c>
      <c r="E34" s="7" t="s">
        <v>12</v>
      </c>
      <c r="F34" s="8">
        <v>2768.39</v>
      </c>
      <c r="G34" s="9" t="str">
        <f t="shared" si="0"/>
        <v>ЗатворыRushwork125</v>
      </c>
    </row>
    <row r="35" spans="2:7" x14ac:dyDescent="0.25">
      <c r="B35" s="5" t="s">
        <v>5</v>
      </c>
      <c r="C35" s="5" t="s">
        <v>6</v>
      </c>
      <c r="D35" s="5">
        <v>150</v>
      </c>
      <c r="E35" s="7" t="s">
        <v>13</v>
      </c>
      <c r="F35" s="8">
        <v>3277.78</v>
      </c>
      <c r="G35" s="9" t="str">
        <f t="shared" si="0"/>
        <v>ЗатворыRushwork150</v>
      </c>
    </row>
    <row r="36" spans="2:7" x14ac:dyDescent="0.25">
      <c r="B36" s="5" t="s">
        <v>5</v>
      </c>
      <c r="C36" s="5" t="s">
        <v>6</v>
      </c>
      <c r="D36" s="5">
        <v>200</v>
      </c>
      <c r="E36" s="7" t="s">
        <v>14</v>
      </c>
      <c r="F36" s="8">
        <v>4695.1899999999996</v>
      </c>
      <c r="G36" s="9" t="str">
        <f t="shared" si="0"/>
        <v>ЗатворыRushwork200</v>
      </c>
    </row>
    <row r="37" spans="2:7" x14ac:dyDescent="0.25">
      <c r="B37" s="5" t="s">
        <v>5</v>
      </c>
      <c r="C37" s="5" t="s">
        <v>6</v>
      </c>
      <c r="D37" s="5">
        <v>250</v>
      </c>
      <c r="E37" s="7" t="s">
        <v>15</v>
      </c>
      <c r="F37" s="8">
        <v>8947.44</v>
      </c>
      <c r="G37" s="9" t="str">
        <f t="shared" si="0"/>
        <v>ЗатворыRushwork250</v>
      </c>
    </row>
    <row r="38" spans="2:7" x14ac:dyDescent="0.25">
      <c r="B38" s="5" t="s">
        <v>5</v>
      </c>
      <c r="C38" s="5" t="s">
        <v>6</v>
      </c>
      <c r="D38" s="5">
        <v>300</v>
      </c>
      <c r="E38" s="7" t="s">
        <v>16</v>
      </c>
      <c r="F38" s="8">
        <v>15414.4</v>
      </c>
      <c r="G38" s="9" t="str">
        <f t="shared" si="0"/>
        <v>ЗатворыRushwork300</v>
      </c>
    </row>
    <row r="39" spans="2:7" x14ac:dyDescent="0.25">
      <c r="B39" s="5" t="s">
        <v>5</v>
      </c>
      <c r="C39" s="5" t="s">
        <v>6</v>
      </c>
      <c r="D39" s="5">
        <v>350</v>
      </c>
      <c r="E39" s="7" t="s">
        <v>17</v>
      </c>
      <c r="F39" s="8">
        <v>24583.31</v>
      </c>
      <c r="G39" s="9" t="str">
        <f t="shared" si="0"/>
        <v>ЗатворыRushwork350</v>
      </c>
    </row>
    <row r="40" spans="2:7" x14ac:dyDescent="0.25">
      <c r="B40" s="5" t="s">
        <v>5</v>
      </c>
      <c r="C40" s="5" t="s">
        <v>6</v>
      </c>
      <c r="D40" s="5">
        <v>400</v>
      </c>
      <c r="E40" s="7" t="s">
        <v>18</v>
      </c>
      <c r="F40" s="8">
        <v>34549.519999999997</v>
      </c>
      <c r="G40" s="9" t="str">
        <f t="shared" si="0"/>
        <v>ЗатворыRushwork400</v>
      </c>
    </row>
    <row r="41" spans="2:7" x14ac:dyDescent="0.25">
      <c r="B41" s="5" t="s">
        <v>5</v>
      </c>
      <c r="C41" s="5" t="s">
        <v>6</v>
      </c>
      <c r="D41" s="5">
        <v>500</v>
      </c>
      <c r="E41" s="7" t="s">
        <v>19</v>
      </c>
      <c r="F41" s="8">
        <v>77514.95</v>
      </c>
      <c r="G41" s="9" t="str">
        <f t="shared" si="0"/>
        <v>ЗатворыRushwork500</v>
      </c>
    </row>
    <row r="42" spans="2:7" x14ac:dyDescent="0.25">
      <c r="B42" s="5" t="s">
        <v>5</v>
      </c>
      <c r="C42" s="5" t="s">
        <v>20</v>
      </c>
      <c r="D42" s="5">
        <v>40</v>
      </c>
      <c r="E42" s="7" t="s">
        <v>21</v>
      </c>
      <c r="F42" s="8">
        <v>456.52</v>
      </c>
      <c r="G42" s="9" t="str">
        <f t="shared" si="0"/>
        <v>ЗатворыCi40</v>
      </c>
    </row>
    <row r="43" spans="2:7" x14ac:dyDescent="0.25">
      <c r="B43" s="5" t="s">
        <v>5</v>
      </c>
      <c r="C43" s="5" t="s">
        <v>20</v>
      </c>
      <c r="D43" s="5">
        <v>50</v>
      </c>
      <c r="E43" s="7" t="s">
        <v>22</v>
      </c>
      <c r="F43" s="8">
        <v>456.52</v>
      </c>
      <c r="G43" s="9" t="str">
        <f t="shared" si="0"/>
        <v>ЗатворыCi50</v>
      </c>
    </row>
    <row r="44" spans="2:7" x14ac:dyDescent="0.25">
      <c r="B44" s="5" t="s">
        <v>5</v>
      </c>
      <c r="C44" s="5" t="s">
        <v>20</v>
      </c>
      <c r="D44" s="5">
        <v>65</v>
      </c>
      <c r="E44" s="7" t="s">
        <v>23</v>
      </c>
      <c r="F44" s="8">
        <v>527.55999999999995</v>
      </c>
      <c r="G44" s="9" t="str">
        <f t="shared" si="0"/>
        <v>ЗатворыCi65</v>
      </c>
    </row>
    <row r="45" spans="2:7" x14ac:dyDescent="0.25">
      <c r="B45" s="5" t="s">
        <v>5</v>
      </c>
      <c r="C45" s="5" t="s">
        <v>20</v>
      </c>
      <c r="D45" s="5">
        <v>80</v>
      </c>
      <c r="E45" s="7" t="s">
        <v>24</v>
      </c>
      <c r="F45" s="8">
        <v>622.96</v>
      </c>
      <c r="G45" s="9" t="str">
        <f t="shared" si="0"/>
        <v>ЗатворыCi80</v>
      </c>
    </row>
    <row r="46" spans="2:7" x14ac:dyDescent="0.25">
      <c r="B46" s="5" t="s">
        <v>5</v>
      </c>
      <c r="C46" s="5" t="s">
        <v>20</v>
      </c>
      <c r="D46" s="5">
        <v>100</v>
      </c>
      <c r="E46" s="7" t="s">
        <v>25</v>
      </c>
      <c r="F46" s="8">
        <v>827.74</v>
      </c>
      <c r="G46" s="9" t="str">
        <f t="shared" si="0"/>
        <v>ЗатворыCi100</v>
      </c>
    </row>
    <row r="47" spans="2:7" x14ac:dyDescent="0.25">
      <c r="B47" s="5" t="s">
        <v>5</v>
      </c>
      <c r="C47" s="5" t="s">
        <v>20</v>
      </c>
      <c r="D47" s="5">
        <v>125</v>
      </c>
      <c r="E47" s="7" t="s">
        <v>26</v>
      </c>
      <c r="F47" s="8">
        <v>1056.72</v>
      </c>
      <c r="G47" s="9" t="str">
        <f t="shared" si="0"/>
        <v>ЗатворыCi125</v>
      </c>
    </row>
    <row r="48" spans="2:7" x14ac:dyDescent="0.25">
      <c r="B48" s="5" t="s">
        <v>5</v>
      </c>
      <c r="C48" s="5" t="s">
        <v>20</v>
      </c>
      <c r="D48" s="5">
        <v>150</v>
      </c>
      <c r="E48" s="7" t="s">
        <v>27</v>
      </c>
      <c r="F48" s="8">
        <v>1234.94</v>
      </c>
      <c r="G48" s="9" t="str">
        <f t="shared" si="0"/>
        <v>ЗатворыCi150</v>
      </c>
    </row>
    <row r="49" spans="2:7" x14ac:dyDescent="0.25">
      <c r="B49" s="5" t="s">
        <v>5</v>
      </c>
      <c r="C49" s="5" t="s">
        <v>20</v>
      </c>
      <c r="D49" s="5">
        <v>200</v>
      </c>
      <c r="E49" s="7" t="s">
        <v>28</v>
      </c>
      <c r="F49" s="8">
        <v>2301.65</v>
      </c>
      <c r="G49" s="9" t="str">
        <f t="shared" si="0"/>
        <v>ЗатворыCi200</v>
      </c>
    </row>
    <row r="50" spans="2:7" x14ac:dyDescent="0.25">
      <c r="B50" s="5" t="s">
        <v>5</v>
      </c>
      <c r="C50" s="5" t="s">
        <v>20</v>
      </c>
      <c r="D50" s="5">
        <v>250</v>
      </c>
      <c r="E50" s="7" t="s">
        <v>29</v>
      </c>
      <c r="F50" s="8">
        <v>4088.5</v>
      </c>
      <c r="G50" s="9" t="str">
        <f t="shared" si="0"/>
        <v>ЗатворыCi250</v>
      </c>
    </row>
    <row r="51" spans="2:7" x14ac:dyDescent="0.25">
      <c r="B51" s="5" t="s">
        <v>5</v>
      </c>
      <c r="C51" s="5" t="s">
        <v>20</v>
      </c>
      <c r="D51" s="5">
        <v>300</v>
      </c>
      <c r="E51" s="7" t="s">
        <v>30</v>
      </c>
      <c r="F51" s="8">
        <v>7774.15</v>
      </c>
      <c r="G51" s="9" t="str">
        <f t="shared" si="0"/>
        <v>ЗатворыCi300</v>
      </c>
    </row>
    <row r="52" spans="2:7" x14ac:dyDescent="0.25">
      <c r="B52" s="5" t="s">
        <v>5</v>
      </c>
      <c r="C52" s="5" t="s">
        <v>20</v>
      </c>
      <c r="D52" s="5">
        <v>350</v>
      </c>
      <c r="E52" s="7" t="s">
        <v>31</v>
      </c>
      <c r="F52" s="8">
        <v>9571.33</v>
      </c>
      <c r="G52" s="9" t="str">
        <f t="shared" si="0"/>
        <v>ЗатворыCi350</v>
      </c>
    </row>
    <row r="53" spans="2:7" x14ac:dyDescent="0.25">
      <c r="B53" s="5" t="s">
        <v>5</v>
      </c>
      <c r="C53" s="5" t="s">
        <v>20</v>
      </c>
      <c r="D53" s="5">
        <v>400</v>
      </c>
      <c r="E53" s="7" t="s">
        <v>32</v>
      </c>
      <c r="F53" s="8">
        <v>19650.86</v>
      </c>
      <c r="G53" s="9" t="str">
        <f t="shared" si="0"/>
        <v>ЗатворыCi400</v>
      </c>
    </row>
    <row r="54" spans="2:7" x14ac:dyDescent="0.25">
      <c r="B54" s="5" t="s">
        <v>5</v>
      </c>
      <c r="C54" s="5" t="s">
        <v>20</v>
      </c>
      <c r="D54" s="5">
        <v>450</v>
      </c>
      <c r="E54" s="7" t="s">
        <v>33</v>
      </c>
      <c r="F54" s="8">
        <v>13267.54</v>
      </c>
      <c r="G54" s="9" t="str">
        <f t="shared" si="0"/>
        <v>ЗатворыCi450</v>
      </c>
    </row>
    <row r="55" spans="2:7" x14ac:dyDescent="0.25">
      <c r="B55" s="5" t="s">
        <v>5</v>
      </c>
      <c r="C55" s="5" t="s">
        <v>20</v>
      </c>
      <c r="D55" s="5">
        <v>500</v>
      </c>
      <c r="E55" s="7" t="s">
        <v>34</v>
      </c>
      <c r="F55" s="8">
        <v>30856.3</v>
      </c>
      <c r="G55" s="9" t="str">
        <f t="shared" si="0"/>
        <v>ЗатворыCi500</v>
      </c>
    </row>
    <row r="56" spans="2:7" x14ac:dyDescent="0.25">
      <c r="B56" s="5" t="s">
        <v>5</v>
      </c>
      <c r="C56" s="5" t="s">
        <v>20</v>
      </c>
      <c r="D56" s="5">
        <v>600</v>
      </c>
      <c r="E56" s="7" t="s">
        <v>35</v>
      </c>
      <c r="F56" s="8">
        <v>60956.74</v>
      </c>
      <c r="G56" s="9" t="str">
        <f t="shared" si="0"/>
        <v>ЗатворыCi600</v>
      </c>
    </row>
    <row r="57" spans="2:7" x14ac:dyDescent="0.25">
      <c r="B57" s="5" t="s">
        <v>36</v>
      </c>
      <c r="C57" s="5" t="s">
        <v>37</v>
      </c>
      <c r="D57" s="5" t="s">
        <v>38</v>
      </c>
      <c r="E57" s="7" t="s">
        <v>39</v>
      </c>
      <c r="F57" s="8">
        <v>303.7</v>
      </c>
      <c r="G57" s="9" t="str">
        <f t="shared" si="0"/>
        <v>КраныGenebre1"</v>
      </c>
    </row>
    <row r="58" spans="2:7" x14ac:dyDescent="0.25">
      <c r="B58" s="5" t="s">
        <v>36</v>
      </c>
      <c r="C58" s="5" t="s">
        <v>37</v>
      </c>
      <c r="D58" s="5" t="s">
        <v>40</v>
      </c>
      <c r="E58" s="7" t="s">
        <v>41</v>
      </c>
      <c r="F58" s="8">
        <v>405.24</v>
      </c>
      <c r="G58" s="9" t="str">
        <f t="shared" si="0"/>
        <v>КраныGenebre1 1/4"</v>
      </c>
    </row>
    <row r="59" spans="2:7" x14ac:dyDescent="0.25">
      <c r="B59" s="5" t="s">
        <v>36</v>
      </c>
      <c r="C59" s="5" t="s">
        <v>37</v>
      </c>
      <c r="D59" s="5" t="s">
        <v>42</v>
      </c>
      <c r="E59" s="7" t="s">
        <v>43</v>
      </c>
      <c r="F59" s="8">
        <v>701.69</v>
      </c>
      <c r="G59" s="9" t="str">
        <f t="shared" si="0"/>
        <v>КраныGenebre1 1/2"</v>
      </c>
    </row>
    <row r="60" spans="2:7" x14ac:dyDescent="0.25">
      <c r="B60" s="5" t="s">
        <v>36</v>
      </c>
      <c r="C60" s="5" t="s">
        <v>37</v>
      </c>
      <c r="D60" s="5" t="s">
        <v>44</v>
      </c>
      <c r="E60" s="7" t="s">
        <v>45</v>
      </c>
      <c r="F60" s="8">
        <v>986.81</v>
      </c>
      <c r="G60" s="9" t="str">
        <f t="shared" si="0"/>
        <v>КраныGenebre2"</v>
      </c>
    </row>
    <row r="61" spans="2:7" x14ac:dyDescent="0.25">
      <c r="B61" s="5" t="s">
        <v>36</v>
      </c>
      <c r="C61" s="5" t="s">
        <v>37</v>
      </c>
      <c r="D61" s="5" t="s">
        <v>46</v>
      </c>
      <c r="E61" s="7" t="s">
        <v>47</v>
      </c>
      <c r="F61" s="8">
        <v>2314.94</v>
      </c>
      <c r="G61" s="9" t="str">
        <f t="shared" si="0"/>
        <v>КраныGenebre2 1/2"</v>
      </c>
    </row>
  </sheetData>
  <mergeCells count="6">
    <mergeCell ref="C7:F7"/>
    <mergeCell ref="B5:C5"/>
    <mergeCell ref="B18:C18"/>
    <mergeCell ref="B1:F1"/>
    <mergeCell ref="B12:F12"/>
    <mergeCell ref="E18:F18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8" r:id="rId4" name="ComboBox1">
          <controlPr defaultSize="0" autoLine="0" linkedCell="C4" listFillRange="Сокращения!D2:D4" r:id="rId5">
            <anchor moveWithCells="1">
              <from>
                <xdr:col>2</xdr:col>
                <xdr:colOff>47625</xdr:colOff>
                <xdr:row>1</xdr:row>
                <xdr:rowOff>171450</xdr:rowOff>
              </from>
              <to>
                <xdr:col>3</xdr:col>
                <xdr:colOff>38100</xdr:colOff>
                <xdr:row>3</xdr:row>
                <xdr:rowOff>28575</xdr:rowOff>
              </to>
            </anchor>
          </controlPr>
        </control>
      </mc:Choice>
      <mc:Fallback>
        <control shapeId="1028" r:id="rId4" name="ComboBox1"/>
      </mc:Fallback>
    </mc:AlternateContent>
    <mc:AlternateContent xmlns:mc="http://schemas.openxmlformats.org/markup-compatibility/2006">
      <mc:Choice Requires="x14">
        <control shapeId="1029" r:id="rId6" name="ComboBox2">
          <controlPr defaultSize="0" autoLine="0" linkedCell="D4" listFillRange="Сокращения!F2:F22" r:id="rId7">
            <anchor moveWithCells="1">
              <from>
                <xdr:col>3</xdr:col>
                <xdr:colOff>85725</xdr:colOff>
                <xdr:row>1</xdr:row>
                <xdr:rowOff>171450</xdr:rowOff>
              </from>
              <to>
                <xdr:col>4</xdr:col>
                <xdr:colOff>104775</xdr:colOff>
                <xdr:row>3</xdr:row>
                <xdr:rowOff>28575</xdr:rowOff>
              </to>
            </anchor>
          </controlPr>
        </control>
      </mc:Choice>
      <mc:Fallback>
        <control shapeId="1029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defaultSize="0" autoLine="0" linkedCell="B4" listFillRange="Сокращения!B2:B3" r:id="rId9">
            <anchor moveWithCells="1">
              <from>
                <xdr:col>1</xdr:col>
                <xdr:colOff>114300</xdr:colOff>
                <xdr:row>1</xdr:row>
                <xdr:rowOff>171450</xdr:rowOff>
              </from>
              <to>
                <xdr:col>2</xdr:col>
                <xdr:colOff>0</xdr:colOff>
                <xdr:row>3</xdr:row>
                <xdr:rowOff>19050</xdr:rowOff>
              </to>
            </anchor>
          </controlPr>
        </control>
      </mc:Choice>
      <mc:Fallback>
        <control shapeId="1030" r:id="rId8" name="Combo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7" sqref="B7"/>
    </sheetView>
  </sheetViews>
  <sheetFormatPr defaultRowHeight="15" x14ac:dyDescent="0.25"/>
  <cols>
    <col min="1" max="1" width="14.85546875" bestFit="1" customWidth="1"/>
  </cols>
  <sheetData>
    <row r="1" spans="1:4" x14ac:dyDescent="0.25">
      <c r="A1" t="s">
        <v>3</v>
      </c>
      <c r="B1" s="1" t="s">
        <v>69</v>
      </c>
      <c r="C1" s="1" t="s">
        <v>70</v>
      </c>
    </row>
    <row r="2" spans="1:4" s="1" customFormat="1" x14ac:dyDescent="0.25">
      <c r="A2" s="7" t="s">
        <v>51</v>
      </c>
      <c r="B2" s="10" t="s">
        <v>53</v>
      </c>
      <c r="C2" s="10" t="s">
        <v>54</v>
      </c>
      <c r="D2" s="5" t="s">
        <v>5</v>
      </c>
    </row>
    <row r="3" spans="1:4" s="1" customFormat="1" x14ac:dyDescent="0.25">
      <c r="A3" s="7" t="s">
        <v>55</v>
      </c>
      <c r="B3" s="10" t="s">
        <v>56</v>
      </c>
      <c r="C3" s="10" t="s">
        <v>52</v>
      </c>
      <c r="D3" s="5" t="s">
        <v>5</v>
      </c>
    </row>
    <row r="4" spans="1:4" s="1" customFormat="1" x14ac:dyDescent="0.25">
      <c r="A4" s="7" t="s">
        <v>57</v>
      </c>
      <c r="B4" s="10" t="s">
        <v>56</v>
      </c>
      <c r="C4" s="10" t="s">
        <v>52</v>
      </c>
      <c r="D4" s="5" t="s">
        <v>5</v>
      </c>
    </row>
    <row r="5" spans="1:4" s="1" customFormat="1" x14ac:dyDescent="0.25">
      <c r="A5" s="7" t="s">
        <v>58</v>
      </c>
      <c r="B5" s="10" t="s">
        <v>56</v>
      </c>
      <c r="C5" s="10" t="s">
        <v>52</v>
      </c>
      <c r="D5" s="5" t="s">
        <v>5</v>
      </c>
    </row>
    <row r="6" spans="1:4" s="1" customFormat="1" x14ac:dyDescent="0.25">
      <c r="A6" s="7" t="s">
        <v>59</v>
      </c>
      <c r="B6" s="10" t="s">
        <v>56</v>
      </c>
      <c r="C6" s="10" t="s">
        <v>52</v>
      </c>
      <c r="D6" s="5" t="s">
        <v>5</v>
      </c>
    </row>
    <row r="7" spans="1:4" s="1" customFormat="1" x14ac:dyDescent="0.25">
      <c r="A7" s="7" t="s">
        <v>60</v>
      </c>
      <c r="B7" s="10" t="s">
        <v>56</v>
      </c>
      <c r="C7" s="10" t="s">
        <v>52</v>
      </c>
      <c r="D7" s="5" t="s">
        <v>5</v>
      </c>
    </row>
    <row r="8" spans="1:4" s="1" customFormat="1" x14ac:dyDescent="0.25">
      <c r="A8" s="7" t="s">
        <v>61</v>
      </c>
      <c r="B8" s="10" t="s">
        <v>56</v>
      </c>
      <c r="C8" s="10" t="s">
        <v>52</v>
      </c>
      <c r="D8" s="5" t="s">
        <v>5</v>
      </c>
    </row>
    <row r="9" spans="1:4" s="1" customFormat="1" x14ac:dyDescent="0.25">
      <c r="A9" s="7" t="s">
        <v>62</v>
      </c>
      <c r="B9" s="10" t="s">
        <v>63</v>
      </c>
      <c r="C9" s="10" t="s">
        <v>64</v>
      </c>
      <c r="D9" s="5" t="s">
        <v>5</v>
      </c>
    </row>
    <row r="10" spans="1:4" s="1" customFormat="1" x14ac:dyDescent="0.25">
      <c r="A10" s="7" t="s">
        <v>65</v>
      </c>
      <c r="B10" s="10" t="s">
        <v>63</v>
      </c>
      <c r="C10" s="10" t="s">
        <v>64</v>
      </c>
      <c r="D10" s="5" t="s">
        <v>5</v>
      </c>
    </row>
    <row r="11" spans="1:4" s="1" customFormat="1" x14ac:dyDescent="0.25">
      <c r="A11" s="7" t="s">
        <v>66</v>
      </c>
      <c r="B11" s="10" t="s">
        <v>63</v>
      </c>
      <c r="C11" s="10" t="s">
        <v>64</v>
      </c>
      <c r="D11" s="5" t="s">
        <v>5</v>
      </c>
    </row>
    <row r="12" spans="1:4" s="1" customFormat="1" x14ac:dyDescent="0.25">
      <c r="A12" s="7" t="s">
        <v>67</v>
      </c>
      <c r="B12" s="10" t="s">
        <v>63</v>
      </c>
      <c r="C12" s="10" t="s">
        <v>64</v>
      </c>
      <c r="D12" s="5" t="s">
        <v>5</v>
      </c>
    </row>
    <row r="13" spans="1:4" s="1" customFormat="1" x14ac:dyDescent="0.25">
      <c r="A13" s="7" t="s">
        <v>68</v>
      </c>
      <c r="B13" s="10" t="s">
        <v>63</v>
      </c>
      <c r="C13" s="10" t="s">
        <v>64</v>
      </c>
      <c r="D13" s="5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F22"/>
  <sheetViews>
    <sheetView workbookViewId="0">
      <selection activeCell="F22" sqref="F22"/>
    </sheetView>
  </sheetViews>
  <sheetFormatPr defaultRowHeight="15" x14ac:dyDescent="0.25"/>
  <cols>
    <col min="4" max="4" width="15.28515625" bestFit="1" customWidth="1"/>
    <col min="6" max="6" width="12.28515625" customWidth="1"/>
  </cols>
  <sheetData>
    <row r="1" spans="2:6" x14ac:dyDescent="0.25">
      <c r="B1" s="5" t="s">
        <v>0</v>
      </c>
      <c r="D1" s="5" t="s">
        <v>1</v>
      </c>
      <c r="F1" s="5" t="s">
        <v>49</v>
      </c>
    </row>
    <row r="2" spans="2:6" x14ac:dyDescent="0.25">
      <c r="B2" s="4" t="s">
        <v>5</v>
      </c>
      <c r="D2" s="4" t="s">
        <v>48</v>
      </c>
      <c r="F2" s="5">
        <v>15</v>
      </c>
    </row>
    <row r="3" spans="2:6" x14ac:dyDescent="0.25">
      <c r="B3" s="4" t="s">
        <v>36</v>
      </c>
      <c r="D3" s="4" t="s">
        <v>20</v>
      </c>
      <c r="F3" s="5">
        <v>20</v>
      </c>
    </row>
    <row r="4" spans="2:6" x14ac:dyDescent="0.25">
      <c r="D4" s="4" t="s">
        <v>37</v>
      </c>
      <c r="F4" s="5">
        <v>25</v>
      </c>
    </row>
    <row r="5" spans="2:6" x14ac:dyDescent="0.25">
      <c r="F5" s="6">
        <v>32</v>
      </c>
    </row>
    <row r="6" spans="2:6" x14ac:dyDescent="0.25">
      <c r="F6" s="6">
        <v>40</v>
      </c>
    </row>
    <row r="7" spans="2:6" x14ac:dyDescent="0.25">
      <c r="F7" s="6">
        <v>50</v>
      </c>
    </row>
    <row r="8" spans="2:6" x14ac:dyDescent="0.25">
      <c r="F8" s="6">
        <v>65</v>
      </c>
    </row>
    <row r="9" spans="2:6" x14ac:dyDescent="0.25">
      <c r="F9" s="6">
        <v>80</v>
      </c>
    </row>
    <row r="10" spans="2:6" x14ac:dyDescent="0.25">
      <c r="F10" s="6">
        <v>100</v>
      </c>
    </row>
    <row r="11" spans="2:6" x14ac:dyDescent="0.25">
      <c r="F11" s="6">
        <v>125</v>
      </c>
    </row>
    <row r="12" spans="2:6" x14ac:dyDescent="0.25">
      <c r="F12" s="6">
        <v>150</v>
      </c>
    </row>
    <row r="13" spans="2:6" x14ac:dyDescent="0.25">
      <c r="F13" s="6">
        <v>200</v>
      </c>
    </row>
    <row r="14" spans="2:6" x14ac:dyDescent="0.25">
      <c r="F14" s="6">
        <v>250</v>
      </c>
    </row>
    <row r="15" spans="2:6" x14ac:dyDescent="0.25">
      <c r="F15" s="6">
        <v>300</v>
      </c>
    </row>
    <row r="16" spans="2:6" x14ac:dyDescent="0.25">
      <c r="F16" s="6">
        <v>400</v>
      </c>
    </row>
    <row r="17" spans="6:6" x14ac:dyDescent="0.25">
      <c r="F17" s="6">
        <v>500</v>
      </c>
    </row>
    <row r="18" spans="6:6" x14ac:dyDescent="0.25">
      <c r="F18" s="5" t="s">
        <v>38</v>
      </c>
    </row>
    <row r="19" spans="6:6" x14ac:dyDescent="0.25">
      <c r="F19" s="5" t="s">
        <v>40</v>
      </c>
    </row>
    <row r="20" spans="6:6" x14ac:dyDescent="0.25">
      <c r="F20" s="5" t="s">
        <v>42</v>
      </c>
    </row>
    <row r="21" spans="6:6" x14ac:dyDescent="0.25">
      <c r="F21" s="6" t="s">
        <v>44</v>
      </c>
    </row>
    <row r="22" spans="6:6" x14ac:dyDescent="0.25">
      <c r="F22" s="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Таблица с данными</vt:lpstr>
      <vt:lpstr>Сокращения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</dc:creator>
  <cp:lastModifiedBy>Zal</cp:lastModifiedBy>
  <dcterms:created xsi:type="dcterms:W3CDTF">2017-05-31T10:27:44Z</dcterms:created>
  <dcterms:modified xsi:type="dcterms:W3CDTF">2017-05-31T14:24:33Z</dcterms:modified>
</cp:coreProperties>
</file>