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360" yWindow="90" windowWidth="15120" windowHeight="8010"/>
  </bookViews>
  <sheets>
    <sheet name="сырые баллы" sheetId="1" r:id="rId1"/>
    <sheet name="диаграммы класса" sheetId="2" r:id="rId2"/>
    <sheet name="сравнение классов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  <c r="E24" i="1" l="1"/>
  <c r="E25" i="1"/>
  <c r="D24" i="1"/>
  <c r="D25" i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4" i="1"/>
  <c r="F5" i="1"/>
  <c r="F6" i="1"/>
  <c r="F3" i="1"/>
  <c r="E63" i="1"/>
  <c r="E64" i="1"/>
  <c r="E65" i="1"/>
  <c r="E66" i="1"/>
  <c r="E67" i="1"/>
  <c r="E68" i="1"/>
  <c r="E69" i="1"/>
  <c r="E71" i="1"/>
  <c r="E72" i="1"/>
  <c r="E44" i="1"/>
  <c r="E45" i="1"/>
  <c r="E46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43" i="1"/>
  <c r="E77" i="1" s="1"/>
  <c r="E78" i="1"/>
  <c r="E76" i="1"/>
  <c r="E75" i="1"/>
  <c r="E74" i="1"/>
  <c r="D7" i="1"/>
  <c r="E7" i="1"/>
  <c r="D15" i="1"/>
  <c r="E15" i="1"/>
  <c r="D30" i="1"/>
  <c r="E30" i="1"/>
  <c r="D72" i="1"/>
  <c r="D71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4" i="1"/>
  <c r="D53" i="1"/>
  <c r="D52" i="1"/>
  <c r="D51" i="1"/>
  <c r="D50" i="1"/>
  <c r="D49" i="1"/>
  <c r="D46" i="1"/>
  <c r="D45" i="1"/>
  <c r="D75" i="1" s="1"/>
  <c r="D44" i="1"/>
  <c r="D43" i="1"/>
  <c r="D77" i="1" s="1"/>
  <c r="E32" i="1"/>
  <c r="D32" i="1"/>
  <c r="E29" i="1"/>
  <c r="D29" i="1"/>
  <c r="E28" i="1"/>
  <c r="D28" i="1"/>
  <c r="E27" i="1"/>
  <c r="D27" i="1"/>
  <c r="E26" i="1"/>
  <c r="D26" i="1"/>
  <c r="E23" i="1"/>
  <c r="D23" i="1"/>
  <c r="E22" i="1"/>
  <c r="D22" i="1"/>
  <c r="E21" i="1"/>
  <c r="D21" i="1"/>
  <c r="E20" i="1"/>
  <c r="D20" i="1"/>
  <c r="E19" i="1"/>
  <c r="D19" i="1"/>
  <c r="E18" i="1"/>
  <c r="F18" i="1" s="1"/>
  <c r="D18" i="1"/>
  <c r="E17" i="1"/>
  <c r="D17" i="1"/>
  <c r="E16" i="1"/>
  <c r="D16" i="1"/>
  <c r="E14" i="1"/>
  <c r="D14" i="1"/>
  <c r="E13" i="1"/>
  <c r="D13" i="1"/>
  <c r="E12" i="1"/>
  <c r="D12" i="1"/>
  <c r="E11" i="1"/>
  <c r="D11" i="1"/>
  <c r="E10" i="1"/>
  <c r="D10" i="1"/>
  <c r="E9" i="1"/>
  <c r="D9" i="1"/>
  <c r="E6" i="1"/>
  <c r="D6" i="1"/>
  <c r="E5" i="1"/>
  <c r="D5" i="1"/>
  <c r="D35" i="1" s="1"/>
  <c r="E3" i="1"/>
  <c r="E37" i="1" s="1"/>
  <c r="D3" i="1"/>
  <c r="D37" i="1" s="1"/>
  <c r="D74" i="1" l="1"/>
  <c r="D78" i="1"/>
  <c r="D34" i="1"/>
  <c r="D36" i="1"/>
  <c r="D38" i="1"/>
  <c r="E34" i="1"/>
  <c r="E36" i="1"/>
  <c r="E38" i="1"/>
  <c r="D76" i="1"/>
  <c r="E35" i="1"/>
</calcChain>
</file>

<file path=xl/sharedStrings.xml><?xml version="1.0" encoding="utf-8"?>
<sst xmlns="http://schemas.openxmlformats.org/spreadsheetml/2006/main" count="73" uniqueCount="42">
  <si>
    <t>скорость переработки информ</t>
  </si>
  <si>
    <t xml:space="preserve">коэффициент </t>
  </si>
  <si>
    <t>всего протестированно</t>
  </si>
  <si>
    <t>уровень скорости</t>
  </si>
  <si>
    <t>уровень внимания</t>
  </si>
  <si>
    <t>патология</t>
  </si>
  <si>
    <t>слабый</t>
  </si>
  <si>
    <t>средний</t>
  </si>
  <si>
    <t>хороший</t>
  </si>
  <si>
    <t>высокий</t>
  </si>
  <si>
    <t>коэффициент внимания</t>
  </si>
  <si>
    <t>ребенок 1</t>
  </si>
  <si>
    <t>ребенок 2</t>
  </si>
  <si>
    <t>ребенок 3</t>
  </si>
  <si>
    <t>ребенок 4</t>
  </si>
  <si>
    <t>ребенок 5</t>
  </si>
  <si>
    <t>ребенок 6</t>
  </si>
  <si>
    <t>ребенок 7</t>
  </si>
  <si>
    <t>ребенок 8</t>
  </si>
  <si>
    <t>ребенок 9</t>
  </si>
  <si>
    <t>ребенок 10</t>
  </si>
  <si>
    <t>ребенок 11</t>
  </si>
  <si>
    <t>ребенок 12</t>
  </si>
  <si>
    <t>ребенок 13</t>
  </si>
  <si>
    <t>ребенок 14</t>
  </si>
  <si>
    <t>ребенок 15</t>
  </si>
  <si>
    <t>ребенок 16</t>
  </si>
  <si>
    <t>ребенок 17</t>
  </si>
  <si>
    <t>ребенок 18</t>
  </si>
  <si>
    <t>ребенок 19</t>
  </si>
  <si>
    <t>ребенок 20</t>
  </si>
  <si>
    <t>ребенок 21</t>
  </si>
  <si>
    <t>ребенок 22</t>
  </si>
  <si>
    <t>ребенок 23</t>
  </si>
  <si>
    <t>ребенок 24</t>
  </si>
  <si>
    <t>ребенок 25</t>
  </si>
  <si>
    <t>ребенок 26</t>
  </si>
  <si>
    <t>ребенок 27</t>
  </si>
  <si>
    <t>ребенок 28</t>
  </si>
  <si>
    <t>ребенок 29</t>
  </si>
  <si>
    <t>ребенок 30</t>
  </si>
  <si>
    <t>ребенок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</si>
</sst>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схема 1&quot;;;0;"/>
  </numFmts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>
      <alignment horizontal="left" wrapText="1" indent="1"/>
    </xf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49" fontId="3" fillId="0" borderId="1" xfId="0" applyNumberFormat="1" applyFont="1" applyBorder="1" applyAlignment="1">
      <alignment horizontal="left" wrapText="1" indent="1"/>
    </xf>
    <xf numFmtId="2" fontId="0" fillId="2" borderId="2" xfId="0" applyNumberFormat="1" applyFill="1" applyBorder="1"/>
    <xf numFmtId="2" fontId="0" fillId="3" borderId="2" xfId="0" applyNumberFormat="1" applyFill="1" applyBorder="1"/>
    <xf numFmtId="2" fontId="0" fillId="4" borderId="2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0" fontId="0" fillId="5" borderId="2" xfId="0" applyFill="1" applyBorder="1"/>
    <xf numFmtId="0" fontId="0" fillId="6" borderId="2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164" fontId="0" fillId="7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8"/>
  <sheetViews>
    <sheetView tabSelected="1" workbookViewId="0">
      <selection activeCell="G3" sqref="G3"/>
    </sheetView>
  </sheetViews>
  <sheetFormatPr defaultRowHeight="15" x14ac:dyDescent="0.25"/>
  <cols>
    <col min="1" max="1" width="28" customWidth="1"/>
    <col min="6" max="6" width="10.140625" customWidth="1"/>
    <col min="8" max="8" width="24.7109375" customWidth="1"/>
    <col min="9" max="19" width="4.7109375" customWidth="1"/>
    <col min="20" max="20" width="9.85546875" customWidth="1"/>
    <col min="21" max="21" width="7.28515625" customWidth="1"/>
    <col min="22" max="22" width="6.140625" customWidth="1"/>
    <col min="23" max="23" width="4.7109375" customWidth="1"/>
    <col min="26" max="26" width="24.42578125" customWidth="1"/>
    <col min="29" max="29" width="9.85546875" bestFit="1" customWidth="1"/>
  </cols>
  <sheetData>
    <row r="2" spans="1:7" ht="121.5" x14ac:dyDescent="0.25">
      <c r="B2" s="3" t="s">
        <v>0</v>
      </c>
      <c r="C2" s="2" t="s">
        <v>1</v>
      </c>
      <c r="D2" s="2" t="s">
        <v>3</v>
      </c>
      <c r="E2" s="2" t="s">
        <v>10</v>
      </c>
    </row>
    <row r="3" spans="1:7" x14ac:dyDescent="0.25">
      <c r="A3" s="4" t="s">
        <v>11</v>
      </c>
      <c r="B3">
        <v>43.6</v>
      </c>
      <c r="C3">
        <v>0.96</v>
      </c>
      <c r="D3" t="str">
        <f>IF(AND(B3&lt;=19.9),"патология",IF(AND(B3&gt;=20,B3&lt;=27.9),"слабый",IF(AND(B3&gt;=28,B3&lt;=36.9),"средний",IF(AND(B3&gt;=37,B3&lt;=44.9),"хороший",IF(AND(B3&gt;=45),"высокий")))))</f>
        <v>хороший</v>
      </c>
      <c r="E3" t="str">
        <f>IF(AND(C3&gt;=0,C3&lt;=0.89),"патология",IF(AND(C3&gt;=0.9,C3&lt;=0.91),"слабый",IF(AND(C3&gt;=0.92,C3&lt;=0.95),"средний",IF(AND(C3&gt;=0.96,C3&lt;=0.97),"хороший",IF(AND(C3&gt;=0.98),"высокий")))))</f>
        <v>хороший</v>
      </c>
      <c r="F3" t="str">
        <f>IF(AND(OR(D3="средний", D3="хороший",D3="высокий"),OR(E3="хороший",E3="высокий")), "схема 1", "0")</f>
        <v>схема 1</v>
      </c>
      <c r="G3" s="15">
        <f>--OR(D3={"средний","хороший","высокий"})*OR(E3={"хороший","высокий"})</f>
        <v>1</v>
      </c>
    </row>
    <row r="4" spans="1:7" x14ac:dyDescent="0.25">
      <c r="A4" s="4" t="s">
        <v>12</v>
      </c>
      <c r="F4" t="str">
        <f t="shared" ref="F4:F33" si="0">IF(AND(OR(D4="средний", D4="хороший",D4="высокий"),OR(E4="хороший",E4="высокий")), "схема 1", "0")</f>
        <v>0</v>
      </c>
      <c r="G4" s="15">
        <f>--OR(D4={"средний","хороший","высокий"})*OR(E4={"хороший","высокий"})</f>
        <v>0</v>
      </c>
    </row>
    <row r="5" spans="1:7" x14ac:dyDescent="0.25">
      <c r="A5" s="4" t="s">
        <v>13</v>
      </c>
      <c r="B5">
        <v>16.2</v>
      </c>
      <c r="C5">
        <v>0.88</v>
      </c>
      <c r="D5" t="str">
        <f>IF(AND(B5&lt;=19.9),"патология",IF(AND(B5&gt;=20,B5&lt;=27.9),"слабый",IF(AND(B5&gt;=28,B5&lt;=36.9),"средний",IF(AND(B5&gt;=37,B5&lt;=44.9),"хороший",IF(AND(B5&gt;=45),"высокий")))))</f>
        <v>патология</v>
      </c>
      <c r="E5" t="str">
        <f>IF(AND(C5&gt;=0,C5&lt;=0.89),"патология",IF(AND(C5&gt;=0.9,C5&lt;=0.91),"слабый",IF(AND(C5&gt;=0.92,C5&lt;=0.95),"средний",IF(AND(C5&gt;=0.96,C5&lt;=0.97),"хороший",IF(AND(C5&gt;=0.98),"высокий")))))</f>
        <v>патология</v>
      </c>
      <c r="F5" t="str">
        <f t="shared" si="0"/>
        <v>0</v>
      </c>
      <c r="G5" s="15">
        <f>--OR(D5={"средний","хороший","высокий"})*OR(E5={"хороший","высокий"})</f>
        <v>0</v>
      </c>
    </row>
    <row r="6" spans="1:7" x14ac:dyDescent="0.25">
      <c r="A6" s="4" t="s">
        <v>14</v>
      </c>
      <c r="B6">
        <v>33.1</v>
      </c>
      <c r="C6">
        <v>0.96</v>
      </c>
      <c r="D6" t="str">
        <f>IF(AND(B6&lt;=19.9),"патология",IF(AND(B6&gt;=20,B6&lt;=27.9),"слабый",IF(AND(B6&gt;=28,B6&lt;=36.9),"средний",IF(AND(B6&gt;=37,B6&lt;=44.9),"хороший",IF(AND(B6&gt;=45),"высокий")))))</f>
        <v>средний</v>
      </c>
      <c r="E6" t="str">
        <f>IF(AND(C6&gt;=0,C6&lt;=0.89),"патология",IF(AND(C6&gt;=0.9,C6&lt;=0.91),"слабый",IF(AND(C6&gt;=0.92,C6&lt;=0.95),"средний",IF(AND(C6&gt;=0.96,C6&lt;=0.97),"хороший",IF(AND(C6&gt;=0.98),"высокий")))))</f>
        <v>хороший</v>
      </c>
      <c r="F6" t="str">
        <f t="shared" si="0"/>
        <v>схема 1</v>
      </c>
      <c r="G6" s="15">
        <f>--OR(D6={"средний","хороший","высокий"})*OR(E6={"хороший","высокий"})</f>
        <v>1</v>
      </c>
    </row>
    <row r="7" spans="1:7" x14ac:dyDescent="0.25">
      <c r="A7" s="4" t="s">
        <v>15</v>
      </c>
      <c r="B7">
        <v>46.2</v>
      </c>
      <c r="C7">
        <v>0.92</v>
      </c>
      <c r="D7" t="str">
        <f>IF(AND(B7&lt;=19.9),"патология",IF(AND(B7&gt;=20,B7&lt;=27.9),"слабый",IF(AND(B7&gt;=28,B7&lt;=36.9),"средний",IF(AND(B7&gt;=37,B7&lt;=44.9),"хороший",IF(AND(B7&gt;=45),"высокий")))))</f>
        <v>высокий</v>
      </c>
      <c r="E7" t="str">
        <f>IF(AND(C7&gt;=0,C7&lt;=0.89),"патология",IF(AND(C7&gt;=0.9,C7&lt;=0.91),"слабый",IF(AND(C7&gt;=0.92,C7&lt;=0.95),"средний",IF(AND(C7&gt;=0.96,C7&lt;=0.97),"хороший",IF(AND(C7&gt;=0.98),"высокий")))))</f>
        <v>средний</v>
      </c>
      <c r="F7" t="str">
        <f t="shared" si="0"/>
        <v>0</v>
      </c>
      <c r="G7" s="15">
        <f>--OR(D7={"средний","хороший","высокий"})*OR(E7={"хороший","высокий"})</f>
        <v>0</v>
      </c>
    </row>
    <row r="8" spans="1:7" x14ac:dyDescent="0.25">
      <c r="A8" s="4" t="s">
        <v>16</v>
      </c>
      <c r="D8" t="s">
        <v>9</v>
      </c>
      <c r="E8" t="s">
        <v>8</v>
      </c>
      <c r="F8" t="str">
        <f t="shared" si="0"/>
        <v>схема 1</v>
      </c>
      <c r="G8" s="15">
        <f>--OR(D8={"средний","хороший","высокий"})*OR(E8={"хороший","высокий"})</f>
        <v>1</v>
      </c>
    </row>
    <row r="9" spans="1:7" x14ac:dyDescent="0.25">
      <c r="A9" s="4" t="s">
        <v>17</v>
      </c>
      <c r="B9">
        <v>48.7</v>
      </c>
      <c r="C9">
        <v>0.52</v>
      </c>
      <c r="D9" t="str">
        <f t="shared" ref="D9:D14" si="1">IF(AND(B9&lt;=19.9),"патология",IF(AND(B9&gt;=20,B9&lt;=27.9),"слабый",IF(AND(B9&gt;=28,B9&lt;=36.9),"средний",IF(AND(B9&gt;=37,B9&lt;=44.9),"хороший",IF(AND(B9&gt;=45),"высокий")))))</f>
        <v>высокий</v>
      </c>
      <c r="E9" t="str">
        <f t="shared" ref="E9:E14" si="2">IF(AND(C9&gt;=0,C9&lt;=0.89),"патология",IF(AND(C9&gt;=0.9,C9&lt;=0.91),"слабый",IF(AND(C9&gt;=0.92,C9&lt;=0.95),"средний",IF(AND(C9&gt;=0.96,C9&lt;=0.97),"хороший",IF(AND(C9&gt;=0.98),"высокий")))))</f>
        <v>патология</v>
      </c>
      <c r="F9" t="str">
        <f t="shared" si="0"/>
        <v>0</v>
      </c>
      <c r="G9" s="15">
        <f>--OR(D9={"средний","хороший","высокий"})*OR(E9={"хороший","высокий"})</f>
        <v>0</v>
      </c>
    </row>
    <row r="10" spans="1:7" x14ac:dyDescent="0.25">
      <c r="A10" s="4" t="s">
        <v>18</v>
      </c>
      <c r="B10">
        <v>26.6</v>
      </c>
      <c r="C10">
        <v>0.91</v>
      </c>
      <c r="D10" t="str">
        <f t="shared" si="1"/>
        <v>слабый</v>
      </c>
      <c r="E10" t="str">
        <f t="shared" si="2"/>
        <v>слабый</v>
      </c>
      <c r="F10" t="str">
        <f t="shared" si="0"/>
        <v>0</v>
      </c>
      <c r="G10" s="15">
        <f>--OR(D10={"средний","хороший","высокий"})*OR(E10={"хороший","высокий"})</f>
        <v>0</v>
      </c>
    </row>
    <row r="11" spans="1:7" x14ac:dyDescent="0.25">
      <c r="A11" s="4" t="s">
        <v>19</v>
      </c>
      <c r="B11">
        <v>36.1</v>
      </c>
      <c r="C11">
        <v>0.89</v>
      </c>
      <c r="D11" t="str">
        <f t="shared" si="1"/>
        <v>средний</v>
      </c>
      <c r="E11" t="str">
        <f t="shared" si="2"/>
        <v>патология</v>
      </c>
      <c r="F11" t="str">
        <f t="shared" si="0"/>
        <v>0</v>
      </c>
      <c r="G11" s="15">
        <f>--OR(D11={"средний","хороший","высокий"})*OR(E11={"хороший","высокий"})</f>
        <v>0</v>
      </c>
    </row>
    <row r="12" spans="1:7" x14ac:dyDescent="0.25">
      <c r="A12" s="4" t="s">
        <v>20</v>
      </c>
      <c r="B12">
        <v>35.6</v>
      </c>
      <c r="C12">
        <v>0.95</v>
      </c>
      <c r="D12" t="str">
        <f t="shared" si="1"/>
        <v>средний</v>
      </c>
      <c r="E12" t="str">
        <f t="shared" si="2"/>
        <v>средний</v>
      </c>
      <c r="F12" t="str">
        <f t="shared" si="0"/>
        <v>0</v>
      </c>
      <c r="G12" s="15">
        <f>--OR(D12={"средний","хороший","высокий"})*OR(E12={"хороший","высокий"})</f>
        <v>0</v>
      </c>
    </row>
    <row r="13" spans="1:7" x14ac:dyDescent="0.25">
      <c r="A13" s="4" t="s">
        <v>21</v>
      </c>
      <c r="B13">
        <v>34.200000000000003</v>
      </c>
      <c r="C13">
        <v>0.89</v>
      </c>
      <c r="D13" t="str">
        <f t="shared" si="1"/>
        <v>средний</v>
      </c>
      <c r="E13" t="str">
        <f t="shared" si="2"/>
        <v>патология</v>
      </c>
      <c r="F13" t="str">
        <f t="shared" si="0"/>
        <v>0</v>
      </c>
      <c r="G13" s="15">
        <f>--OR(D13={"средний","хороший","высокий"})*OR(E13={"хороший","высокий"})</f>
        <v>0</v>
      </c>
    </row>
    <row r="14" spans="1:7" x14ac:dyDescent="0.25">
      <c r="A14" s="4" t="s">
        <v>22</v>
      </c>
      <c r="B14">
        <v>33</v>
      </c>
      <c r="C14">
        <v>0.95</v>
      </c>
      <c r="D14" t="str">
        <f t="shared" si="1"/>
        <v>средний</v>
      </c>
      <c r="E14" t="str">
        <f t="shared" si="2"/>
        <v>средний</v>
      </c>
      <c r="F14" t="str">
        <f t="shared" si="0"/>
        <v>0</v>
      </c>
      <c r="G14" s="15">
        <f>--OR(D14={"средний","хороший","высокий"})*OR(E14={"хороший","высокий"})</f>
        <v>0</v>
      </c>
    </row>
    <row r="15" spans="1:7" x14ac:dyDescent="0.25">
      <c r="A15" s="4" t="s">
        <v>23</v>
      </c>
      <c r="B15">
        <v>42.5</v>
      </c>
      <c r="C15">
        <v>0.93</v>
      </c>
      <c r="D15" t="str">
        <f>IF(AND(B15&lt;=19.9),"патология",IF(AND(B15&gt;=20,B15&lt;=27.9),"слабый",IF(AND(B15&gt;=28,B15&lt;=36.9),"средний",IF(AND(B15&gt;=37,B15&lt;=44.9),"хороший",IF(AND(B15&gt;=45),"высокий")))))</f>
        <v>хороший</v>
      </c>
      <c r="E15" t="str">
        <f>IF(AND(C15&gt;=0,C15&lt;=0.89),"патология",IF(AND(C15&gt;=0.9,C15&lt;=0.91),"слабый",IF(AND(C15&gt;=0.92,C15&lt;=0.95),"средний",IF(AND(C15&gt;=0.96,C15&lt;=0.97),"хороший",IF(AND(C15&gt;=0.98),"высокий")))))</f>
        <v>средний</v>
      </c>
      <c r="F15" t="str">
        <f t="shared" si="0"/>
        <v>0</v>
      </c>
      <c r="G15" s="15">
        <f>--OR(D15={"средний","хороший","высокий"})*OR(E15={"хороший","высокий"})</f>
        <v>0</v>
      </c>
    </row>
    <row r="16" spans="1:7" x14ac:dyDescent="0.25">
      <c r="A16" s="4" t="s">
        <v>24</v>
      </c>
      <c r="B16">
        <v>0</v>
      </c>
      <c r="C16">
        <v>0</v>
      </c>
      <c r="D16" t="str">
        <f t="shared" ref="D16:D29" si="3">IF(AND(B16&lt;=19.9),"патология",IF(AND(B16&gt;=20,B16&lt;=27.9),"слабый",IF(AND(B16&gt;=28,B16&lt;=36.9),"средний",IF(AND(B16&gt;=37,B16&lt;=44.9),"хороший",IF(AND(B16&gt;=45),"высокий")))))</f>
        <v>патология</v>
      </c>
      <c r="E16" t="str">
        <f t="shared" ref="E16:E21" si="4">IF(AND(C16&gt;=0,C16&lt;=0.89),"патология",IF(AND(C16&gt;=0.9,C16&lt;=0.91),"слабый",IF(AND(C16&gt;=0.92,C16&lt;=0.95),"средний",IF(AND(C16&gt;=0.96,C16&lt;=0.97),"хороший",IF(AND(C16&gt;=0.98),"высокий")))))</f>
        <v>патология</v>
      </c>
      <c r="F16" t="str">
        <f t="shared" si="0"/>
        <v>0</v>
      </c>
      <c r="G16" s="15">
        <f>--OR(D16={"средний","хороший","высокий"})*OR(E16={"хороший","высокий"})</f>
        <v>0</v>
      </c>
    </row>
    <row r="17" spans="1:7" x14ac:dyDescent="0.25">
      <c r="A17" s="4" t="s">
        <v>25</v>
      </c>
      <c r="B17">
        <v>33</v>
      </c>
      <c r="C17">
        <v>0.94</v>
      </c>
      <c r="D17" t="str">
        <f t="shared" si="3"/>
        <v>средний</v>
      </c>
      <c r="E17" t="str">
        <f t="shared" si="4"/>
        <v>средний</v>
      </c>
      <c r="F17" t="str">
        <f t="shared" si="0"/>
        <v>0</v>
      </c>
      <c r="G17" s="15">
        <f>--OR(D17={"средний","хороший","высокий"})*OR(E17={"хороший","высокий"})</f>
        <v>0</v>
      </c>
    </row>
    <row r="18" spans="1:7" x14ac:dyDescent="0.25">
      <c r="A18" s="4" t="s">
        <v>26</v>
      </c>
      <c r="B18">
        <v>48.9</v>
      </c>
      <c r="C18">
        <v>0.99</v>
      </c>
      <c r="D18" t="str">
        <f t="shared" si="3"/>
        <v>высокий</v>
      </c>
      <c r="E18" t="str">
        <f t="shared" si="4"/>
        <v>высокий</v>
      </c>
      <c r="F18" t="str">
        <f t="shared" si="0"/>
        <v>схема 1</v>
      </c>
      <c r="G18" s="15">
        <f>--OR(D18={"средний","хороший","высокий"})*OR(E18={"хороший","высокий"})</f>
        <v>1</v>
      </c>
    </row>
    <row r="19" spans="1:7" x14ac:dyDescent="0.25">
      <c r="A19" s="4" t="s">
        <v>27</v>
      </c>
      <c r="B19">
        <v>46.5</v>
      </c>
      <c r="C19">
        <v>0.91</v>
      </c>
      <c r="D19" t="str">
        <f t="shared" si="3"/>
        <v>высокий</v>
      </c>
      <c r="E19" t="str">
        <f t="shared" si="4"/>
        <v>слабый</v>
      </c>
      <c r="F19" t="str">
        <f t="shared" si="0"/>
        <v>0</v>
      </c>
      <c r="G19" s="15">
        <f>--OR(D19={"средний","хороший","высокий"})*OR(E19={"хороший","высокий"})</f>
        <v>0</v>
      </c>
    </row>
    <row r="20" spans="1:7" x14ac:dyDescent="0.25">
      <c r="A20" s="4" t="s">
        <v>28</v>
      </c>
      <c r="B20">
        <v>46.1</v>
      </c>
      <c r="C20">
        <v>0.6</v>
      </c>
      <c r="D20" t="str">
        <f t="shared" si="3"/>
        <v>высокий</v>
      </c>
      <c r="E20" t="str">
        <f t="shared" si="4"/>
        <v>патология</v>
      </c>
      <c r="F20" t="str">
        <f t="shared" si="0"/>
        <v>0</v>
      </c>
      <c r="G20" s="15">
        <f>--OR(D20={"средний","хороший","высокий"})*OR(E20={"хороший","высокий"})</f>
        <v>0</v>
      </c>
    </row>
    <row r="21" spans="1:7" x14ac:dyDescent="0.25">
      <c r="A21" s="4" t="s">
        <v>29</v>
      </c>
      <c r="B21">
        <v>50.7</v>
      </c>
      <c r="C21">
        <v>0.85</v>
      </c>
      <c r="D21" t="str">
        <f t="shared" si="3"/>
        <v>высокий</v>
      </c>
      <c r="E21" t="str">
        <f t="shared" si="4"/>
        <v>патология</v>
      </c>
      <c r="F21" t="str">
        <f t="shared" si="0"/>
        <v>0</v>
      </c>
      <c r="G21" s="15">
        <f>--OR(D21={"средний","хороший","высокий"})*OR(E21={"хороший","высокий"})</f>
        <v>0</v>
      </c>
    </row>
    <row r="22" spans="1:7" x14ac:dyDescent="0.25">
      <c r="A22" s="4" t="s">
        <v>30</v>
      </c>
      <c r="B22">
        <v>60</v>
      </c>
      <c r="C22">
        <v>0.7</v>
      </c>
      <c r="D22" t="str">
        <f t="shared" si="3"/>
        <v>высокий</v>
      </c>
      <c r="E22" t="str">
        <f>IF(AND(C22&gt;=0,C22&lt;=0.89),"патология",IF(AND(C22&gt;=0.9,C22&lt;=0.91),"слабый",IF(AND(C22&gt;=0.92,C22&lt;=0.95),"средний",IF(AND(C22&gt;=0.96,C22&lt;=0.97),"хороший",IF(AND(C22&gt;=0.98),"высокий")))))</f>
        <v>патология</v>
      </c>
      <c r="F22" t="str">
        <f t="shared" si="0"/>
        <v>0</v>
      </c>
      <c r="G22" s="15">
        <f>--OR(D22={"средний","хороший","высокий"})*OR(E22={"хороший","высокий"})</f>
        <v>0</v>
      </c>
    </row>
    <row r="23" spans="1:7" x14ac:dyDescent="0.25">
      <c r="A23" s="4" t="s">
        <v>31</v>
      </c>
      <c r="B23">
        <v>44.2</v>
      </c>
      <c r="C23">
        <v>0.89</v>
      </c>
      <c r="D23" t="str">
        <f t="shared" si="3"/>
        <v>хороший</v>
      </c>
      <c r="E23" t="str">
        <f t="shared" ref="E23:E29" si="5">IF(AND(C23&gt;=0,C23&lt;=0.89),"патология",IF(AND(C23&gt;=0.9,C23&lt;=0.91),"слабый",IF(AND(C23&gt;=0.92,C23&lt;=0.95),"средний",IF(AND(C23&gt;=0.96,C23&lt;=0.97),"хороший",IF(AND(C23&gt;=0.98),"высокий")))))</f>
        <v>патология</v>
      </c>
      <c r="F23" t="str">
        <f t="shared" si="0"/>
        <v>0</v>
      </c>
      <c r="G23" s="15">
        <f>--OR(D23={"средний","хороший","высокий"})*OR(E23={"хороший","высокий"})</f>
        <v>0</v>
      </c>
    </row>
    <row r="24" spans="1:7" x14ac:dyDescent="0.25">
      <c r="A24" s="4" t="s">
        <v>32</v>
      </c>
      <c r="B24">
        <v>50</v>
      </c>
      <c r="C24">
        <v>0.98</v>
      </c>
      <c r="D24" t="str">
        <f t="shared" si="3"/>
        <v>высокий</v>
      </c>
      <c r="E24" t="str">
        <f t="shared" si="5"/>
        <v>высокий</v>
      </c>
      <c r="F24" t="str">
        <f t="shared" si="0"/>
        <v>схема 1</v>
      </c>
      <c r="G24" s="15">
        <f>--OR(D24={"средний","хороший","высокий"})*OR(E24={"хороший","высокий"})</f>
        <v>1</v>
      </c>
    </row>
    <row r="25" spans="1:7" x14ac:dyDescent="0.25">
      <c r="A25" s="4" t="s">
        <v>33</v>
      </c>
      <c r="B25">
        <v>31.9</v>
      </c>
      <c r="C25">
        <v>0.91</v>
      </c>
      <c r="D25" t="str">
        <f t="shared" si="3"/>
        <v>средний</v>
      </c>
      <c r="E25" t="str">
        <f t="shared" si="5"/>
        <v>слабый</v>
      </c>
      <c r="F25" t="str">
        <f t="shared" si="0"/>
        <v>0</v>
      </c>
      <c r="G25" s="15">
        <f>--OR(D25={"средний","хороший","высокий"})*OR(E25={"хороший","высокий"})</f>
        <v>0</v>
      </c>
    </row>
    <row r="26" spans="1:7" x14ac:dyDescent="0.25">
      <c r="A26" s="4" t="s">
        <v>34</v>
      </c>
      <c r="B26">
        <v>40.299999999999997</v>
      </c>
      <c r="C26">
        <v>0.66</v>
      </c>
      <c r="D26" t="str">
        <f t="shared" si="3"/>
        <v>хороший</v>
      </c>
      <c r="E26" t="str">
        <f t="shared" si="5"/>
        <v>патология</v>
      </c>
      <c r="F26" t="str">
        <f t="shared" si="0"/>
        <v>0</v>
      </c>
      <c r="G26" s="15">
        <f>--OR(D26={"средний","хороший","высокий"})*OR(E26={"хороший","высокий"})</f>
        <v>0</v>
      </c>
    </row>
    <row r="27" spans="1:7" x14ac:dyDescent="0.25">
      <c r="A27" s="4" t="s">
        <v>35</v>
      </c>
      <c r="B27">
        <v>43</v>
      </c>
      <c r="C27">
        <v>0.95</v>
      </c>
      <c r="D27" t="str">
        <f t="shared" si="3"/>
        <v>хороший</v>
      </c>
      <c r="E27" t="str">
        <f t="shared" si="5"/>
        <v>средний</v>
      </c>
      <c r="F27" t="str">
        <f t="shared" si="0"/>
        <v>0</v>
      </c>
      <c r="G27" s="15">
        <f>--OR(D27={"средний","хороший","высокий"})*OR(E27={"хороший","высокий"})</f>
        <v>0</v>
      </c>
    </row>
    <row r="28" spans="1:7" x14ac:dyDescent="0.25">
      <c r="A28" s="4" t="s">
        <v>36</v>
      </c>
      <c r="B28">
        <v>39.4</v>
      </c>
      <c r="C28">
        <v>0.91</v>
      </c>
      <c r="D28" t="str">
        <f t="shared" si="3"/>
        <v>хороший</v>
      </c>
      <c r="E28" t="str">
        <f t="shared" si="5"/>
        <v>слабый</v>
      </c>
      <c r="F28" t="str">
        <f t="shared" si="0"/>
        <v>0</v>
      </c>
      <c r="G28" s="15">
        <f>--OR(D28={"средний","хороший","высокий"})*OR(E28={"хороший","высокий"})</f>
        <v>0</v>
      </c>
    </row>
    <row r="29" spans="1:7" x14ac:dyDescent="0.25">
      <c r="A29" s="4" t="s">
        <v>37</v>
      </c>
      <c r="B29">
        <v>3.2</v>
      </c>
      <c r="C29">
        <v>0.78</v>
      </c>
      <c r="D29" t="str">
        <f t="shared" si="3"/>
        <v>патология</v>
      </c>
      <c r="E29" t="str">
        <f t="shared" si="5"/>
        <v>патология</v>
      </c>
      <c r="F29" t="str">
        <f t="shared" si="0"/>
        <v>0</v>
      </c>
      <c r="G29" s="15">
        <f>--OR(D29={"средний","хороший","высокий"})*OR(E29={"хороший","высокий"})</f>
        <v>0</v>
      </c>
    </row>
    <row r="30" spans="1:7" x14ac:dyDescent="0.25">
      <c r="A30" s="4" t="s">
        <v>38</v>
      </c>
      <c r="B30">
        <v>40.5</v>
      </c>
      <c r="C30">
        <v>0.91</v>
      </c>
      <c r="D30" t="str">
        <f>IF(AND(B30&lt;=19.9),"патология",IF(AND(B30&gt;=20,B30&lt;=27.9),"слабый",IF(AND(B30&gt;=28,B30&lt;=36.9),"средний",IF(AND(B30&gt;=37,B30&lt;=44.9),"хороший",IF(AND(B30&gt;=45),"высокий")))))</f>
        <v>хороший</v>
      </c>
      <c r="E30" t="str">
        <f>IF(AND(C30&gt;=0,C30&lt;=0.89),"патология",IF(AND(C30&gt;=0.9,C30&lt;=0.91),"слабый",IF(AND(C30&gt;=0.92,C30&lt;=0.95),"средний",IF(AND(C30&gt;=0.96,C30&lt;=0.97),"хороший",IF(AND(C30&gt;=0.98),"высокий")))))</f>
        <v>слабый</v>
      </c>
      <c r="F30" t="str">
        <f t="shared" si="0"/>
        <v>0</v>
      </c>
      <c r="G30" s="15">
        <f>--OR(D30={"средний","хороший","высокий"})*OR(E30={"хороший","высокий"})</f>
        <v>0</v>
      </c>
    </row>
    <row r="31" spans="1:7" x14ac:dyDescent="0.25">
      <c r="A31" s="4" t="s">
        <v>39</v>
      </c>
      <c r="F31" t="str">
        <f t="shared" si="0"/>
        <v>0</v>
      </c>
      <c r="G31" s="15">
        <f>--OR(D31={"средний","хороший","высокий"})*OR(E31={"хороший","высокий"})</f>
        <v>0</v>
      </c>
    </row>
    <row r="32" spans="1:7" x14ac:dyDescent="0.25">
      <c r="A32" s="4" t="s">
        <v>40</v>
      </c>
      <c r="B32">
        <v>33.700000000000003</v>
      </c>
      <c r="C32">
        <v>0.82</v>
      </c>
      <c r="D32" t="str">
        <f>IF(AND(B32&lt;=19.9),"патология",IF(AND(B32&gt;=20,B32&lt;=27.9),"слабый",IF(AND(B32&gt;=28,B32&lt;=36.9),"средний",IF(AND(B32&gt;=37,B32&lt;=44.9),"хороший",IF(AND(B32&gt;=45),"высокий")))))</f>
        <v>средний</v>
      </c>
      <c r="E32" t="str">
        <f>IF(AND(C32&gt;=0,C32&lt;=0.89),"патология",IF(AND(C32&gt;=0.9,C32&lt;=0.91),"слабый",IF(AND(C32&gt;=0.92,C32&lt;=0.95),"средний",IF(AND(C32&gt;=0.96,C32&lt;=0.97),"хороший",IF(AND(C32&gt;=0.98),"высокий")))))</f>
        <v>патология</v>
      </c>
      <c r="F32" t="str">
        <f t="shared" si="0"/>
        <v>0</v>
      </c>
      <c r="G32" s="15">
        <f>--OR(D32={"средний","хороший","высокий"})*OR(E32={"хороший","высокий"})</f>
        <v>0</v>
      </c>
    </row>
    <row r="33" spans="1:7" x14ac:dyDescent="0.25">
      <c r="A33" s="4" t="s">
        <v>41</v>
      </c>
      <c r="F33" t="str">
        <f t="shared" si="0"/>
        <v>0</v>
      </c>
      <c r="G33" s="15">
        <f>--OR(D33={"средний","хороший","высокий"})*OR(E33={"хороший","высокий"})</f>
        <v>0</v>
      </c>
    </row>
    <row r="34" spans="1:7" x14ac:dyDescent="0.25">
      <c r="C34" s="10" t="s">
        <v>5</v>
      </c>
      <c r="D34" s="8">
        <f>(COUNTIF(D3:D33,"патология"))</f>
        <v>3</v>
      </c>
      <c r="E34" s="8">
        <f>(COUNTIF(E3:E33,"патология"))</f>
        <v>12</v>
      </c>
      <c r="F34" t="s">
        <v>2</v>
      </c>
    </row>
    <row r="35" spans="1:7" x14ac:dyDescent="0.25">
      <c r="C35" s="11" t="s">
        <v>6</v>
      </c>
      <c r="D35" s="9">
        <f>(COUNTIF(D5:D33,"слабый"))</f>
        <v>1</v>
      </c>
      <c r="E35" s="9">
        <f>(COUNTIF(E3:E33,"слабый"))</f>
        <v>5</v>
      </c>
    </row>
    <row r="36" spans="1:7" x14ac:dyDescent="0.25">
      <c r="C36" s="12" t="s">
        <v>7</v>
      </c>
      <c r="D36" s="5">
        <f>(COUNTIF(D3:D33,"средний"))</f>
        <v>8</v>
      </c>
      <c r="E36" s="5">
        <f>(COUNTIF(E3:E33,"средний"))</f>
        <v>6</v>
      </c>
    </row>
    <row r="37" spans="1:7" x14ac:dyDescent="0.25">
      <c r="C37" s="13" t="s">
        <v>8</v>
      </c>
      <c r="D37" s="6">
        <f>(COUNTIF(D3:D33,"хороший"))</f>
        <v>7</v>
      </c>
      <c r="E37" s="6">
        <f>(COUNTIF(E3:E33,"хороший"))</f>
        <v>3</v>
      </c>
    </row>
    <row r="38" spans="1:7" x14ac:dyDescent="0.25">
      <c r="C38" s="14" t="s">
        <v>9</v>
      </c>
      <c r="D38" s="7">
        <f>(COUNTIF(D3:D33,"высокий"))</f>
        <v>9</v>
      </c>
      <c r="E38" s="7">
        <f>(COUNTIF(E3:E33,"высокий"))</f>
        <v>2</v>
      </c>
    </row>
    <row r="42" spans="1:7" ht="110.25" x14ac:dyDescent="0.25">
      <c r="B42" s="3" t="s">
        <v>0</v>
      </c>
      <c r="C42" s="2" t="s">
        <v>1</v>
      </c>
      <c r="D42" s="2" t="s">
        <v>3</v>
      </c>
      <c r="E42" s="2" t="s">
        <v>4</v>
      </c>
    </row>
    <row r="43" spans="1:7" x14ac:dyDescent="0.25">
      <c r="A43" s="1" t="s">
        <v>11</v>
      </c>
      <c r="B43">
        <v>51.7</v>
      </c>
      <c r="C43">
        <v>0.96</v>
      </c>
      <c r="D43" t="str">
        <f>IF(AND(B43&lt;=19.9),"патология",IF(AND(B43&gt;=20,B43&lt;=27.9),"слабый",IF(AND(B43&gt;=28,B43&lt;=36.9),"средний",IF(AND(B43&gt;=37,B43&lt;=44.9),"хороший",IF(AND(B43&gt;=45),"высокий")))))</f>
        <v>высокий</v>
      </c>
      <c r="E43" t="str">
        <f>IF(AND(C43&gt;=0,C43&lt;=0.89),"патология",IF(AND(C43&gt;=0.9,C43&lt;=0.91),"слабый",IF(AND(C43&gt;=0.92,C43&lt;=0.95),"средний",IF(AND(C43&gt;=0.96,C43&lt;=0.97),"хороший",IF(AND(C43&gt;=0.98),"высокий")))))</f>
        <v>хороший</v>
      </c>
    </row>
    <row r="44" spans="1:7" x14ac:dyDescent="0.25">
      <c r="A44" s="1" t="s">
        <v>12</v>
      </c>
      <c r="B44">
        <v>44.1</v>
      </c>
      <c r="C44">
        <v>0.95</v>
      </c>
      <c r="D44" t="str">
        <f>IF(AND(B44&lt;=19.9),"патология",IF(AND(B44&gt;=20,B44&lt;=27.9),"слабый",IF(AND(B44&gt;=28,B44&lt;=36.9),"средний",IF(AND(B44&gt;=37,B44&lt;=44.9),"хороший",IF(AND(B44&gt;=45),"высокий")))))</f>
        <v>хороший</v>
      </c>
      <c r="E44" t="str">
        <f t="shared" ref="E44:E72" si="6">IF(AND(C44&gt;=0,C44&lt;=0.89),"патология",IF(AND(C44&gt;=0.9,C44&lt;=0.91),"слабый",IF(AND(C44&gt;=0.92,C44&lt;=0.95),"средний",IF(AND(C44&gt;=0.96,C44&lt;=0.97),"хороший",IF(AND(C44&gt;=0.98),"высокий")))))</f>
        <v>средний</v>
      </c>
    </row>
    <row r="45" spans="1:7" x14ac:dyDescent="0.25">
      <c r="A45" s="1" t="s">
        <v>13</v>
      </c>
      <c r="B45">
        <v>43.2</v>
      </c>
      <c r="C45">
        <v>0.89</v>
      </c>
      <c r="D45" t="str">
        <f>IF(AND(B45&lt;=19.9),"патология",IF(AND(B45&gt;=20,B45&lt;=27.9),"слабый",IF(AND(B45&gt;=28,B45&lt;=36.9),"средний",IF(AND(B45&gt;=37,B45&lt;=44.9),"хороший",IF(AND(B45&gt;=45),"высокий")))))</f>
        <v>хороший</v>
      </c>
      <c r="E45" t="str">
        <f t="shared" si="6"/>
        <v>патология</v>
      </c>
    </row>
    <row r="46" spans="1:7" x14ac:dyDescent="0.25">
      <c r="A46" s="1" t="s">
        <v>14</v>
      </c>
      <c r="B46">
        <v>40.799999999999997</v>
      </c>
      <c r="C46">
        <v>0.86</v>
      </c>
      <c r="D46" t="str">
        <f>IF(AND(B46&lt;=19.9),"патология",IF(AND(B46&gt;=20,B46&lt;=27.9),"слабый",IF(AND(B46&gt;=28,B46&lt;=36.9),"средний",IF(AND(B46&gt;=37,B46&lt;=44.9),"хороший",IF(AND(B46&gt;=45),"высокий")))))</f>
        <v>хороший</v>
      </c>
      <c r="E46" t="str">
        <f t="shared" si="6"/>
        <v>патология</v>
      </c>
    </row>
    <row r="47" spans="1:7" x14ac:dyDescent="0.25">
      <c r="A47" s="1" t="s">
        <v>15</v>
      </c>
    </row>
    <row r="48" spans="1:7" x14ac:dyDescent="0.25">
      <c r="A48" s="1" t="s">
        <v>16</v>
      </c>
    </row>
    <row r="49" spans="1:5" x14ac:dyDescent="0.25">
      <c r="A49" s="1" t="s">
        <v>17</v>
      </c>
      <c r="B49">
        <v>49.7</v>
      </c>
      <c r="C49">
        <v>0.5</v>
      </c>
      <c r="D49" t="str">
        <f t="shared" ref="D49:D54" si="7">IF(AND(B49&lt;=19.9),"патология",IF(AND(B49&gt;=20,B49&lt;=27.9),"слабый",IF(AND(B49&gt;=28,B49&lt;=36.9),"средний",IF(AND(B49&gt;=37,B49&lt;=44.9),"хороший",IF(AND(B49&gt;=45),"высокий")))))</f>
        <v>высокий</v>
      </c>
      <c r="E49" t="str">
        <f t="shared" si="6"/>
        <v>патология</v>
      </c>
    </row>
    <row r="50" spans="1:5" x14ac:dyDescent="0.25">
      <c r="A50" s="1" t="s">
        <v>18</v>
      </c>
      <c r="B50">
        <v>19.2</v>
      </c>
      <c r="C50">
        <v>0.82</v>
      </c>
      <c r="D50" t="str">
        <f t="shared" si="7"/>
        <v>патология</v>
      </c>
      <c r="E50" t="str">
        <f t="shared" si="6"/>
        <v>патология</v>
      </c>
    </row>
    <row r="51" spans="1:5" x14ac:dyDescent="0.25">
      <c r="A51" s="1" t="s">
        <v>19</v>
      </c>
      <c r="B51">
        <v>29</v>
      </c>
      <c r="C51">
        <v>0.95</v>
      </c>
      <c r="D51" t="str">
        <f t="shared" si="7"/>
        <v>средний</v>
      </c>
      <c r="E51" t="str">
        <f t="shared" si="6"/>
        <v>средний</v>
      </c>
    </row>
    <row r="52" spans="1:5" x14ac:dyDescent="0.25">
      <c r="A52" s="1" t="s">
        <v>20</v>
      </c>
      <c r="B52">
        <v>14.3</v>
      </c>
      <c r="C52">
        <v>0.5</v>
      </c>
      <c r="D52" t="str">
        <f t="shared" si="7"/>
        <v>патология</v>
      </c>
      <c r="E52" t="str">
        <f t="shared" si="6"/>
        <v>патология</v>
      </c>
    </row>
    <row r="53" spans="1:5" x14ac:dyDescent="0.25">
      <c r="A53" s="1" t="s">
        <v>21</v>
      </c>
      <c r="B53">
        <v>11.6</v>
      </c>
      <c r="C53">
        <v>0.79</v>
      </c>
      <c r="D53" t="str">
        <f t="shared" si="7"/>
        <v>патология</v>
      </c>
      <c r="E53" t="str">
        <f t="shared" si="6"/>
        <v>патология</v>
      </c>
    </row>
    <row r="54" spans="1:5" x14ac:dyDescent="0.25">
      <c r="A54" s="1" t="s">
        <v>22</v>
      </c>
      <c r="B54">
        <v>0</v>
      </c>
      <c r="C54">
        <v>0</v>
      </c>
      <c r="D54" t="str">
        <f t="shared" si="7"/>
        <v>патология</v>
      </c>
      <c r="E54" t="str">
        <f t="shared" si="6"/>
        <v>патология</v>
      </c>
    </row>
    <row r="55" spans="1:5" x14ac:dyDescent="0.25">
      <c r="A55" s="1" t="s">
        <v>23</v>
      </c>
    </row>
    <row r="56" spans="1:5" x14ac:dyDescent="0.25">
      <c r="A56" s="1" t="s">
        <v>24</v>
      </c>
      <c r="B56">
        <v>25.1</v>
      </c>
      <c r="C56">
        <v>0.97</v>
      </c>
      <c r="D56" t="str">
        <f t="shared" ref="D56:D69" si="8">IF(AND(B56&lt;=19.9),"патология",IF(AND(B56&gt;=20,B56&lt;=27.9),"слабый",IF(AND(B56&gt;=28,B56&lt;=36.9),"средний",IF(AND(B56&gt;=37,B56&lt;=44.9),"хороший",IF(AND(B56&gt;=45),"высокий")))))</f>
        <v>слабый</v>
      </c>
      <c r="E56" t="str">
        <f t="shared" si="6"/>
        <v>хороший</v>
      </c>
    </row>
    <row r="57" spans="1:5" x14ac:dyDescent="0.25">
      <c r="A57" s="1" t="s">
        <v>25</v>
      </c>
      <c r="B57">
        <v>33.9</v>
      </c>
      <c r="C57">
        <v>0.94</v>
      </c>
      <c r="D57" t="str">
        <f t="shared" si="8"/>
        <v>средний</v>
      </c>
      <c r="E57" t="str">
        <f t="shared" si="6"/>
        <v>средний</v>
      </c>
    </row>
    <row r="58" spans="1:5" x14ac:dyDescent="0.25">
      <c r="A58" s="1" t="s">
        <v>26</v>
      </c>
      <c r="B58">
        <v>39.5</v>
      </c>
      <c r="C58">
        <v>0.95</v>
      </c>
      <c r="D58" t="str">
        <f t="shared" si="8"/>
        <v>хороший</v>
      </c>
      <c r="E58" t="str">
        <f t="shared" si="6"/>
        <v>средний</v>
      </c>
    </row>
    <row r="59" spans="1:5" x14ac:dyDescent="0.25">
      <c r="A59" s="1" t="s">
        <v>27</v>
      </c>
      <c r="B59">
        <v>30.8</v>
      </c>
      <c r="C59">
        <v>0.9</v>
      </c>
      <c r="D59" t="str">
        <f t="shared" si="8"/>
        <v>средний</v>
      </c>
      <c r="E59" t="str">
        <f t="shared" si="6"/>
        <v>слабый</v>
      </c>
    </row>
    <row r="60" spans="1:5" x14ac:dyDescent="0.25">
      <c r="A60" s="1" t="s">
        <v>28</v>
      </c>
      <c r="B60">
        <v>0</v>
      </c>
      <c r="C60">
        <v>0</v>
      </c>
      <c r="D60" t="str">
        <f t="shared" si="8"/>
        <v>патология</v>
      </c>
      <c r="E60" t="str">
        <f t="shared" si="6"/>
        <v>патология</v>
      </c>
    </row>
    <row r="61" spans="1:5" x14ac:dyDescent="0.25">
      <c r="A61" s="1" t="s">
        <v>29</v>
      </c>
      <c r="B61">
        <v>0</v>
      </c>
      <c r="C61">
        <v>0</v>
      </c>
      <c r="D61" t="str">
        <f t="shared" si="8"/>
        <v>патология</v>
      </c>
      <c r="E61" t="str">
        <f t="shared" si="6"/>
        <v>патология</v>
      </c>
    </row>
    <row r="62" spans="1:5" x14ac:dyDescent="0.25">
      <c r="A62" s="1" t="s">
        <v>30</v>
      </c>
      <c r="B62">
        <v>36.4</v>
      </c>
      <c r="C62">
        <v>0.95</v>
      </c>
      <c r="D62" t="str">
        <f t="shared" si="8"/>
        <v>средний</v>
      </c>
      <c r="E62" t="str">
        <f t="shared" si="6"/>
        <v>средний</v>
      </c>
    </row>
    <row r="63" spans="1:5" x14ac:dyDescent="0.25">
      <c r="A63" s="1"/>
      <c r="B63">
        <v>24.5</v>
      </c>
      <c r="C63">
        <v>0.92</v>
      </c>
      <c r="D63" t="str">
        <f t="shared" si="8"/>
        <v>слабый</v>
      </c>
      <c r="E63" t="str">
        <f>IF(AND(C63&gt;=0,C63&lt;=0.89),"патология",IF(AND(C63&gt;=0.9,C63&lt;=0.91),"слабый",IF(AND(C63&gt;=0.92,C63&lt;=0.95),"средний",IF(AND(C63&gt;=0.96,C63&lt;=0.97),"хороший",IF(AND(C63&gt;=0.98),"высокий")))))</f>
        <v>средний</v>
      </c>
    </row>
    <row r="64" spans="1:5" x14ac:dyDescent="0.25">
      <c r="A64" s="1"/>
      <c r="B64">
        <v>33.5</v>
      </c>
      <c r="C64">
        <v>0.95</v>
      </c>
      <c r="D64" t="str">
        <f t="shared" si="8"/>
        <v>средний</v>
      </c>
      <c r="E64" t="str">
        <f t="shared" si="6"/>
        <v>средний</v>
      </c>
    </row>
    <row r="65" spans="1:7" x14ac:dyDescent="0.25">
      <c r="A65" s="1"/>
      <c r="B65">
        <v>32.4</v>
      </c>
      <c r="C65">
        <v>0.86</v>
      </c>
      <c r="D65" t="str">
        <f t="shared" si="8"/>
        <v>средний</v>
      </c>
      <c r="E65" t="str">
        <f t="shared" si="6"/>
        <v>патология</v>
      </c>
    </row>
    <row r="66" spans="1:7" x14ac:dyDescent="0.25">
      <c r="A66" s="1"/>
      <c r="B66">
        <v>38.6</v>
      </c>
      <c r="C66">
        <v>0.9</v>
      </c>
      <c r="D66" t="str">
        <f t="shared" si="8"/>
        <v>хороший</v>
      </c>
      <c r="E66" t="str">
        <f t="shared" si="6"/>
        <v>слабый</v>
      </c>
    </row>
    <row r="67" spans="1:7" x14ac:dyDescent="0.25">
      <c r="A67" s="1"/>
      <c r="B67">
        <v>28.1</v>
      </c>
      <c r="C67">
        <v>0.92</v>
      </c>
      <c r="D67" t="str">
        <f t="shared" si="8"/>
        <v>средний</v>
      </c>
      <c r="E67" t="str">
        <f t="shared" si="6"/>
        <v>средний</v>
      </c>
    </row>
    <row r="68" spans="1:7" x14ac:dyDescent="0.25">
      <c r="A68" s="1"/>
      <c r="B68">
        <v>34.4</v>
      </c>
      <c r="C68">
        <v>0.86</v>
      </c>
      <c r="D68" t="str">
        <f t="shared" si="8"/>
        <v>средний</v>
      </c>
      <c r="E68" t="str">
        <f t="shared" si="6"/>
        <v>патология</v>
      </c>
    </row>
    <row r="69" spans="1:7" x14ac:dyDescent="0.25">
      <c r="A69" s="1"/>
      <c r="B69">
        <v>32.799999999999997</v>
      </c>
      <c r="C69">
        <v>0.92</v>
      </c>
      <c r="D69" t="str">
        <f t="shared" si="8"/>
        <v>средний</v>
      </c>
      <c r="E69" t="str">
        <f t="shared" si="6"/>
        <v>средний</v>
      </c>
    </row>
    <row r="70" spans="1:7" x14ac:dyDescent="0.25">
      <c r="A70" s="1"/>
    </row>
    <row r="71" spans="1:7" x14ac:dyDescent="0.25">
      <c r="A71" s="1"/>
      <c r="B71">
        <v>33.5</v>
      </c>
      <c r="C71">
        <v>0.95</v>
      </c>
      <c r="D71" t="str">
        <f>IF(AND(B71&lt;=19.9),"патология",IF(AND(B71&gt;=20,B71&lt;=27.9),"слабый",IF(AND(B71&gt;=28,B71&lt;=36.9),"средний",IF(AND(B71&gt;=37,B71&lt;=44.9),"хороший",IF(AND(B71&gt;=45),"высокий")))))</f>
        <v>средний</v>
      </c>
      <c r="E71" t="str">
        <f t="shared" si="6"/>
        <v>средний</v>
      </c>
    </row>
    <row r="72" spans="1:7" x14ac:dyDescent="0.25">
      <c r="A72" s="1"/>
      <c r="B72">
        <v>0</v>
      </c>
      <c r="C72">
        <v>0</v>
      </c>
      <c r="D72" t="str">
        <f>IF(AND(B72&lt;=19.9),"патология",IF(AND(B72&gt;=20,B72&lt;=27.9),"слабый",IF(AND(B72&gt;=28,B72&lt;=36.9),"средний",IF(AND(B72&gt;=37,B72&lt;=44.9),"хороший",IF(AND(B72&gt;=45),"высокий")))))</f>
        <v>патология</v>
      </c>
      <c r="E72" t="str">
        <f t="shared" si="6"/>
        <v>патология</v>
      </c>
    </row>
    <row r="73" spans="1:7" x14ac:dyDescent="0.25">
      <c r="A73" s="1"/>
    </row>
    <row r="74" spans="1:7" x14ac:dyDescent="0.25">
      <c r="C74" s="10" t="s">
        <v>5</v>
      </c>
      <c r="D74" s="8">
        <f>(COUNTIF(D43:D73,"патология"))</f>
        <v>7</v>
      </c>
      <c r="E74" s="8">
        <f>(COUNTIF(E43:E73,"патология"))</f>
        <v>12</v>
      </c>
      <c r="F74" t="s">
        <v>2</v>
      </c>
      <c r="G74">
        <v>26</v>
      </c>
    </row>
    <row r="75" spans="1:7" x14ac:dyDescent="0.25">
      <c r="C75" s="11" t="s">
        <v>6</v>
      </c>
      <c r="D75" s="9">
        <f>(COUNTIF(D45:D73,"слабый"))</f>
        <v>2</v>
      </c>
      <c r="E75" s="9">
        <f>(COUNTIF(E43:E73,"слабый"))</f>
        <v>2</v>
      </c>
    </row>
    <row r="76" spans="1:7" x14ac:dyDescent="0.25">
      <c r="C76" s="12" t="s">
        <v>7</v>
      </c>
      <c r="D76" s="5">
        <f>(COUNTIF(D43:D73,"средний"))</f>
        <v>10</v>
      </c>
      <c r="E76" s="5">
        <f>(COUNTIF(E43:E73,"средний"))</f>
        <v>10</v>
      </c>
    </row>
    <row r="77" spans="1:7" x14ac:dyDescent="0.25">
      <c r="C77" s="13" t="s">
        <v>8</v>
      </c>
      <c r="D77" s="6">
        <f>(COUNTIF(D43:D73,"хороший"))</f>
        <v>5</v>
      </c>
      <c r="E77" s="6">
        <f>(COUNTIF(E43:E73,"хороший"))</f>
        <v>2</v>
      </c>
    </row>
    <row r="78" spans="1:7" x14ac:dyDescent="0.25">
      <c r="C78" s="14" t="s">
        <v>9</v>
      </c>
      <c r="D78" s="7">
        <f>(COUNTIF(D43:D73,"высокий"))</f>
        <v>2</v>
      </c>
      <c r="E78" s="7">
        <f>(COUNTIF(E43:E73,"высокий"))</f>
        <v>0</v>
      </c>
    </row>
  </sheetData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сырые баллы</vt:lpstr>
      <vt:lpstr>диаграммы класса</vt:lpstr>
      <vt:lpstr>сравнение классов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2017-06-04T00:07:15Z</dcterms:modified>
</cp:coreProperties>
</file>