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gital\Desktop\Кадровое дело\"/>
    </mc:Choice>
  </mc:AlternateContent>
  <bookViews>
    <workbookView xWindow="0" yWindow="0" windowWidth="20460" windowHeight="7095" activeTab="5"/>
  </bookViews>
  <sheets>
    <sheet name="Май" sheetId="15" r:id="rId1"/>
    <sheet name="Апрель" sheetId="14" r:id="rId2"/>
    <sheet name="Март" sheetId="13" r:id="rId3"/>
    <sheet name="Февраль" sheetId="12" r:id="rId4"/>
    <sheet name="Январь" sheetId="2" r:id="rId5"/>
    <sheet name="Лист1" sheetId="1" r:id="rId6"/>
  </sheets>
  <definedNames>
    <definedName name="solver_cvg" localSheetId="1" hidden="1">0.0001</definedName>
    <definedName name="solver_cvg" localSheetId="0" hidden="1">0.0001</definedName>
    <definedName name="solver_cvg" localSheetId="2" hidden="1">0.0001</definedName>
    <definedName name="solver_cvg" localSheetId="3" hidden="1">0.0001</definedName>
    <definedName name="solver_cvg" localSheetId="4" hidden="1">0.0001</definedName>
    <definedName name="solver_drv" localSheetId="1" hidden="1">1</definedName>
    <definedName name="solver_drv" localSheetId="0" hidden="1">1</definedName>
    <definedName name="solver_drv" localSheetId="2" hidden="1">1</definedName>
    <definedName name="solver_drv" localSheetId="3" hidden="1">1</definedName>
    <definedName name="solver_drv" localSheetId="4" hidden="1">1</definedName>
    <definedName name="solver_eng" localSheetId="1" hidden="1">1</definedName>
    <definedName name="solver_eng" localSheetId="0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st" localSheetId="1" hidden="1">1</definedName>
    <definedName name="solver_est" localSheetId="0" hidden="1">1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itr" localSheetId="1" hidden="1">2147483647</definedName>
    <definedName name="solver_itr" localSheetId="0" hidden="1">2147483647</definedName>
    <definedName name="solver_itr" localSheetId="2" hidden="1">2147483647</definedName>
    <definedName name="solver_itr" localSheetId="3" hidden="1">2147483647</definedName>
    <definedName name="solver_itr" localSheetId="4" hidden="1">2147483647</definedName>
    <definedName name="solver_lhs1" localSheetId="1" hidden="1">Апрель!$B$12:$B$19</definedName>
    <definedName name="solver_lhs1" localSheetId="0" hidden="1">Май!$B$12:$B$19</definedName>
    <definedName name="solver_lhs1" localSheetId="2" hidden="1">Март!$B$12:$B$19</definedName>
    <definedName name="solver_lhs1" localSheetId="3" hidden="1">Февраль!$B$12:$B$19</definedName>
    <definedName name="solver_lhs1" localSheetId="4" hidden="1">Январь!$B$12:$B$19</definedName>
    <definedName name="solver_lhs2" localSheetId="1" hidden="1">Апрель!$B$39:$B$40</definedName>
    <definedName name="solver_lhs2" localSheetId="0" hidden="1">Май!$B$39:$B$40</definedName>
    <definedName name="solver_lhs2" localSheetId="2" hidden="1">Март!$B$39:$B$40</definedName>
    <definedName name="solver_lhs2" localSheetId="3" hidden="1">Февраль!$B$39:$B$40</definedName>
    <definedName name="solver_lhs2" localSheetId="4" hidden="1">Январь!$B$39:$B$40</definedName>
    <definedName name="solver_lhs3" localSheetId="1" hidden="1">Апрель!$B$41:$B$42</definedName>
    <definedName name="solver_lhs3" localSheetId="0" hidden="1">Май!$B$41:$B$42</definedName>
    <definedName name="solver_lhs3" localSheetId="2" hidden="1">Март!$B$41:$B$42</definedName>
    <definedName name="solver_lhs3" localSheetId="3" hidden="1">Февраль!$B$41:$B$42</definedName>
    <definedName name="solver_lhs3" localSheetId="4" hidden="1">Январь!$B$41:$B$42</definedName>
    <definedName name="solver_lhs4" localSheetId="1" hidden="1">Апрель!$D$18</definedName>
    <definedName name="solver_lhs4" localSheetId="0" hidden="1">Май!$D$18</definedName>
    <definedName name="solver_lhs4" localSheetId="2" hidden="1">Март!$D$18</definedName>
    <definedName name="solver_lhs4" localSheetId="3" hidden="1">Февраль!$D$18</definedName>
    <definedName name="solver_lhs4" localSheetId="4" hidden="1">Январь!$D$18</definedName>
    <definedName name="solver_lhs5" localSheetId="1" hidden="1">Апрель!$D$18</definedName>
    <definedName name="solver_lhs5" localSheetId="0" hidden="1">Май!$D$18</definedName>
    <definedName name="solver_lhs5" localSheetId="2" hidden="1">Март!$D$18</definedName>
    <definedName name="solver_lhs5" localSheetId="3" hidden="1">Февраль!$D$18</definedName>
    <definedName name="solver_lhs5" localSheetId="4" hidden="1">Январь!$D$18</definedName>
    <definedName name="solver_lhs6" localSheetId="1" hidden="1">Апрель!$D$18</definedName>
    <definedName name="solver_lhs6" localSheetId="0" hidden="1">Май!$D$18</definedName>
    <definedName name="solver_lhs6" localSheetId="2" hidden="1">Март!$D$18</definedName>
    <definedName name="solver_lhs6" localSheetId="3" hidden="1">Февраль!$D$18</definedName>
    <definedName name="solver_lhs6" localSheetId="4" hidden="1">Январь!$D$18</definedName>
    <definedName name="solver_lhs7" localSheetId="1" hidden="1">Апрель!$D$18</definedName>
    <definedName name="solver_lhs7" localSheetId="0" hidden="1">Май!$D$18</definedName>
    <definedName name="solver_lhs7" localSheetId="2" hidden="1">Март!$D$18</definedName>
    <definedName name="solver_lhs7" localSheetId="3" hidden="1">Февраль!$D$18</definedName>
    <definedName name="solver_lhs7" localSheetId="4" hidden="1">Январь!$D$18</definedName>
    <definedName name="solver_lhs8" localSheetId="1" hidden="1">Апрель!$D$18</definedName>
    <definedName name="solver_lhs8" localSheetId="0" hidden="1">Май!$D$18</definedName>
    <definedName name="solver_lhs8" localSheetId="2" hidden="1">Март!$D$18</definedName>
    <definedName name="solver_lhs8" localSheetId="3" hidden="1">Февраль!$D$18</definedName>
    <definedName name="solver_lhs8" localSheetId="4" hidden="1">Январь!$D$18</definedName>
    <definedName name="solver_lhs9" localSheetId="1" hidden="1">Апрель!$D$18</definedName>
    <definedName name="solver_lhs9" localSheetId="0" hidden="1">Май!$D$18</definedName>
    <definedName name="solver_lhs9" localSheetId="2" hidden="1">Март!$D$18</definedName>
    <definedName name="solver_lhs9" localSheetId="3" hidden="1">Февраль!$D$18</definedName>
    <definedName name="solver_lhs9" localSheetId="4" hidden="1">Январь!$D$18</definedName>
    <definedName name="solver_mip" localSheetId="1" hidden="1">2147483647</definedName>
    <definedName name="solver_mip" localSheetId="0" hidden="1">2147483647</definedName>
    <definedName name="solver_mip" localSheetId="2" hidden="1">2147483647</definedName>
    <definedName name="solver_mip" localSheetId="3" hidden="1">2147483647</definedName>
    <definedName name="solver_mip" localSheetId="4" hidden="1">2147483647</definedName>
    <definedName name="solver_mni" localSheetId="1" hidden="1">30</definedName>
    <definedName name="solver_mni" localSheetId="0" hidden="1">30</definedName>
    <definedName name="solver_mni" localSheetId="2" hidden="1">30</definedName>
    <definedName name="solver_mni" localSheetId="3" hidden="1">30</definedName>
    <definedName name="solver_mni" localSheetId="4" hidden="1">30</definedName>
    <definedName name="solver_mrt" localSheetId="1" hidden="1">0.075</definedName>
    <definedName name="solver_mrt" localSheetId="0" hidden="1">0.075</definedName>
    <definedName name="solver_mrt" localSheetId="2" hidden="1">0.075</definedName>
    <definedName name="solver_mrt" localSheetId="3" hidden="1">0.075</definedName>
    <definedName name="solver_mrt" localSheetId="4" hidden="1">0.075</definedName>
    <definedName name="solver_msl" localSheetId="1" hidden="1">2</definedName>
    <definedName name="solver_msl" localSheetId="0" hidden="1">2</definedName>
    <definedName name="solver_msl" localSheetId="2" hidden="1">2</definedName>
    <definedName name="solver_msl" localSheetId="3" hidden="1">2</definedName>
    <definedName name="solver_msl" localSheetId="4" hidden="1">2</definedName>
    <definedName name="solver_neg" localSheetId="1" hidden="1">1</definedName>
    <definedName name="solver_neg" localSheetId="0" hidden="1">1</definedName>
    <definedName name="solver_neg" localSheetId="2" hidden="1">1</definedName>
    <definedName name="solver_neg" localSheetId="3" hidden="1">1</definedName>
    <definedName name="solver_neg" localSheetId="4" hidden="1">1</definedName>
    <definedName name="solver_nod" localSheetId="1" hidden="1">2147483647</definedName>
    <definedName name="solver_nod" localSheetId="0" hidden="1">2147483647</definedName>
    <definedName name="solver_nod" localSheetId="2" hidden="1">2147483647</definedName>
    <definedName name="solver_nod" localSheetId="3" hidden="1">2147483647</definedName>
    <definedName name="solver_nod" localSheetId="4" hidden="1">2147483647</definedName>
    <definedName name="solver_num" localSheetId="1" hidden="1">0</definedName>
    <definedName name="solver_num" localSheetId="0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wt" localSheetId="1" hidden="1">1</definedName>
    <definedName name="solver_nwt" localSheetId="0" hidden="1">1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pre" localSheetId="1" hidden="1">0.000001</definedName>
    <definedName name="solver_pre" localSheetId="0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rbv" localSheetId="1" hidden="1">1</definedName>
    <definedName name="solver_rbv" localSheetId="0" hidden="1">1</definedName>
    <definedName name="solver_rbv" localSheetId="2" hidden="1">1</definedName>
    <definedName name="solver_rbv" localSheetId="3" hidden="1">1</definedName>
    <definedName name="solver_rbv" localSheetId="4" hidden="1">1</definedName>
    <definedName name="solver_rel1" localSheetId="1" hidden="1">2</definedName>
    <definedName name="solver_rel1" localSheetId="0" hidden="1">2</definedName>
    <definedName name="solver_rel1" localSheetId="2" hidden="1">2</definedName>
    <definedName name="solver_rel1" localSheetId="3" hidden="1">2</definedName>
    <definedName name="solver_rel1" localSheetId="4" hidden="1">2</definedName>
    <definedName name="solver_rel2" localSheetId="1" hidden="1">2</definedName>
    <definedName name="solver_rel2" localSheetId="0" hidden="1">2</definedName>
    <definedName name="solver_rel2" localSheetId="2" hidden="1">2</definedName>
    <definedName name="solver_rel2" localSheetId="3" hidden="1">2</definedName>
    <definedName name="solver_rel2" localSheetId="4" hidden="1">2</definedName>
    <definedName name="solver_rel3" localSheetId="1" hidden="1">6</definedName>
    <definedName name="solver_rel3" localSheetId="0" hidden="1">6</definedName>
    <definedName name="solver_rel3" localSheetId="2" hidden="1">6</definedName>
    <definedName name="solver_rel3" localSheetId="3" hidden="1">6</definedName>
    <definedName name="solver_rel3" localSheetId="4" hidden="1">6</definedName>
    <definedName name="solver_rel4" localSheetId="1" hidden="1">2</definedName>
    <definedName name="solver_rel4" localSheetId="0" hidden="1">2</definedName>
    <definedName name="solver_rel4" localSheetId="2" hidden="1">2</definedName>
    <definedName name="solver_rel4" localSheetId="3" hidden="1">2</definedName>
    <definedName name="solver_rel4" localSheetId="4" hidden="1">2</definedName>
    <definedName name="solver_rel5" localSheetId="1" hidden="1">2</definedName>
    <definedName name="solver_rel5" localSheetId="0" hidden="1">2</definedName>
    <definedName name="solver_rel5" localSheetId="2" hidden="1">2</definedName>
    <definedName name="solver_rel5" localSheetId="3" hidden="1">2</definedName>
    <definedName name="solver_rel5" localSheetId="4" hidden="1">2</definedName>
    <definedName name="solver_rel6" localSheetId="1" hidden="1">2</definedName>
    <definedName name="solver_rel6" localSheetId="0" hidden="1">2</definedName>
    <definedName name="solver_rel6" localSheetId="2" hidden="1">2</definedName>
    <definedName name="solver_rel6" localSheetId="3" hidden="1">2</definedName>
    <definedName name="solver_rel6" localSheetId="4" hidden="1">2</definedName>
    <definedName name="solver_rel7" localSheetId="1" hidden="1">2</definedName>
    <definedName name="solver_rel7" localSheetId="0" hidden="1">2</definedName>
    <definedName name="solver_rel7" localSheetId="2" hidden="1">2</definedName>
    <definedName name="solver_rel7" localSheetId="3" hidden="1">2</definedName>
    <definedName name="solver_rel7" localSheetId="4" hidden="1">2</definedName>
    <definedName name="solver_rel8" localSheetId="1" hidden="1">2</definedName>
    <definedName name="solver_rel8" localSheetId="0" hidden="1">2</definedName>
    <definedName name="solver_rel8" localSheetId="2" hidden="1">2</definedName>
    <definedName name="solver_rel8" localSheetId="3" hidden="1">2</definedName>
    <definedName name="solver_rel8" localSheetId="4" hidden="1">2</definedName>
    <definedName name="solver_rel9" localSheetId="1" hidden="1">2</definedName>
    <definedName name="solver_rel9" localSheetId="0" hidden="1">2</definedName>
    <definedName name="solver_rel9" localSheetId="2" hidden="1">2</definedName>
    <definedName name="solver_rel9" localSheetId="3" hidden="1">2</definedName>
    <definedName name="solver_rel9" localSheetId="4" hidden="1">2</definedName>
    <definedName name="solver_rhs1" localSheetId="1" hidden="1">0</definedName>
    <definedName name="solver_rhs1" localSheetId="0" hidden="1">0</definedName>
    <definedName name="solver_rhs1" localSheetId="2" hidden="1">0</definedName>
    <definedName name="solver_rhs1" localSheetId="3" hidden="1">0</definedName>
    <definedName name="solver_rhs1" localSheetId="4" hidden="1">0</definedName>
    <definedName name="solver_rhs2" localSheetId="1" hidden="1">0</definedName>
    <definedName name="solver_rhs2" localSheetId="0" hidden="1">0</definedName>
    <definedName name="solver_rhs2" localSheetId="2" hidden="1">0</definedName>
    <definedName name="solver_rhs2" localSheetId="3" hidden="1">0</definedName>
    <definedName name="solver_rhs2" localSheetId="4" hidden="1">0</definedName>
    <definedName name="solver_rhs3" localSheetId="1" hidden="1">Все разные</definedName>
    <definedName name="solver_rhs3" localSheetId="0" hidden="1">Все разные</definedName>
    <definedName name="solver_rhs3" localSheetId="2" hidden="1">Все разные</definedName>
    <definedName name="solver_rhs3" localSheetId="3" hidden="1">Все разные</definedName>
    <definedName name="solver_rhs3" localSheetId="4" hidden="1">Все разные</definedName>
    <definedName name="solver_rhs4" localSheetId="1" hidden="1">0</definedName>
    <definedName name="solver_rhs4" localSheetId="0" hidden="1">0</definedName>
    <definedName name="solver_rhs4" localSheetId="2" hidden="1">0</definedName>
    <definedName name="solver_rhs4" localSheetId="3" hidden="1">0</definedName>
    <definedName name="solver_rhs4" localSheetId="4" hidden="1">0</definedName>
    <definedName name="solver_rhs5" localSheetId="1" hidden="1">0</definedName>
    <definedName name="solver_rhs5" localSheetId="0" hidden="1">0</definedName>
    <definedName name="solver_rhs5" localSheetId="2" hidden="1">0</definedName>
    <definedName name="solver_rhs5" localSheetId="3" hidden="1">0</definedName>
    <definedName name="solver_rhs5" localSheetId="4" hidden="1">0</definedName>
    <definedName name="solver_rhs6" localSheetId="1" hidden="1">0</definedName>
    <definedName name="solver_rhs6" localSheetId="0" hidden="1">0</definedName>
    <definedName name="solver_rhs6" localSheetId="2" hidden="1">0</definedName>
    <definedName name="solver_rhs6" localSheetId="3" hidden="1">0</definedName>
    <definedName name="solver_rhs6" localSheetId="4" hidden="1">0</definedName>
    <definedName name="solver_rhs7" localSheetId="1" hidden="1">0</definedName>
    <definedName name="solver_rhs7" localSheetId="0" hidden="1">0</definedName>
    <definedName name="solver_rhs7" localSheetId="2" hidden="1">0</definedName>
    <definedName name="solver_rhs7" localSheetId="3" hidden="1">0</definedName>
    <definedName name="solver_rhs7" localSheetId="4" hidden="1">0</definedName>
    <definedName name="solver_rhs8" localSheetId="1" hidden="1">0</definedName>
    <definedName name="solver_rhs8" localSheetId="0" hidden="1">0</definedName>
    <definedName name="solver_rhs8" localSheetId="2" hidden="1">0</definedName>
    <definedName name="solver_rhs8" localSheetId="3" hidden="1">0</definedName>
    <definedName name="solver_rhs8" localSheetId="4" hidden="1">0</definedName>
    <definedName name="solver_rhs9" localSheetId="1" hidden="1">0</definedName>
    <definedName name="solver_rhs9" localSheetId="0" hidden="1">0</definedName>
    <definedName name="solver_rhs9" localSheetId="2" hidden="1">0</definedName>
    <definedName name="solver_rhs9" localSheetId="3" hidden="1">0</definedName>
    <definedName name="solver_rhs9" localSheetId="4" hidden="1">0</definedName>
    <definedName name="solver_rlx" localSheetId="1" hidden="1">2</definedName>
    <definedName name="solver_rlx" localSheetId="0" hidden="1">2</definedName>
    <definedName name="solver_rlx" localSheetId="2" hidden="1">2</definedName>
    <definedName name="solver_rlx" localSheetId="3" hidden="1">2</definedName>
    <definedName name="solver_rlx" localSheetId="4" hidden="1">2</definedName>
    <definedName name="solver_rsd" localSheetId="1" hidden="1">0</definedName>
    <definedName name="solver_rsd" localSheetId="0" hidden="1">0</definedName>
    <definedName name="solver_rsd" localSheetId="2" hidden="1">0</definedName>
    <definedName name="solver_rsd" localSheetId="3" hidden="1">0</definedName>
    <definedName name="solver_rsd" localSheetId="4" hidden="1">0</definedName>
    <definedName name="solver_scl" localSheetId="1" hidden="1">1</definedName>
    <definedName name="solver_scl" localSheetId="0" hidden="1">1</definedName>
    <definedName name="solver_scl" localSheetId="2" hidden="1">1</definedName>
    <definedName name="solver_scl" localSheetId="3" hidden="1">1</definedName>
    <definedName name="solver_scl" localSheetId="4" hidden="1">1</definedName>
    <definedName name="solver_sho" localSheetId="1" hidden="1">2</definedName>
    <definedName name="solver_sho" localSheetId="0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sz" localSheetId="1" hidden="1">100</definedName>
    <definedName name="solver_ssz" localSheetId="0" hidden="1">100</definedName>
    <definedName name="solver_ssz" localSheetId="2" hidden="1">100</definedName>
    <definedName name="solver_ssz" localSheetId="3" hidden="1">100</definedName>
    <definedName name="solver_ssz" localSheetId="4" hidden="1">100</definedName>
    <definedName name="solver_tim" localSheetId="1" hidden="1">2147483647</definedName>
    <definedName name="solver_tim" localSheetId="0" hidden="1">2147483647</definedName>
    <definedName name="solver_tim" localSheetId="2" hidden="1">2147483647</definedName>
    <definedName name="solver_tim" localSheetId="3" hidden="1">2147483647</definedName>
    <definedName name="solver_tim" localSheetId="4" hidden="1">2147483647</definedName>
    <definedName name="solver_tol" localSheetId="1" hidden="1">0.01</definedName>
    <definedName name="solver_tol" localSheetId="0" hidden="1">0.01</definedName>
    <definedName name="solver_tol" localSheetId="2" hidden="1">0.01</definedName>
    <definedName name="solver_tol" localSheetId="3" hidden="1">0.01</definedName>
    <definedName name="solver_tol" localSheetId="4" hidden="1">0.01</definedName>
    <definedName name="solver_typ" localSheetId="1" hidden="1">1</definedName>
    <definedName name="solver_typ" localSheetId="0" hidden="1">1</definedName>
    <definedName name="solver_typ" localSheetId="2" hidden="1">1</definedName>
    <definedName name="solver_typ" localSheetId="3" hidden="1">1</definedName>
    <definedName name="solver_typ" localSheetId="4" hidden="1">1</definedName>
    <definedName name="solver_val" localSheetId="1" hidden="1">0</definedName>
    <definedName name="solver_val" localSheetId="0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er" localSheetId="1" hidden="1">3</definedName>
    <definedName name="solver_ver" localSheetId="0" hidden="1">3</definedName>
    <definedName name="solver_ver" localSheetId="2" hidden="1">3</definedName>
    <definedName name="solver_ver" localSheetId="3" hidden="1">3</definedName>
    <definedName name="solver_ver" localSheetId="4" hidden="1">3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B4" i="15" l="1"/>
  <c r="B4" i="14"/>
  <c r="A12" i="14" s="1"/>
  <c r="B4" i="13"/>
  <c r="A12" i="13" s="1"/>
  <c r="B4" i="12"/>
  <c r="B44" i="12" s="1"/>
  <c r="D12" i="12" s="1"/>
  <c r="B44" i="15" l="1"/>
  <c r="D12" i="15" s="1"/>
  <c r="A12" i="15"/>
  <c r="A13" i="14"/>
  <c r="E12" i="14"/>
  <c r="B44" i="14"/>
  <c r="D12" i="14" s="1"/>
  <c r="A13" i="13"/>
  <c r="E12" i="13"/>
  <c r="B44" i="13"/>
  <c r="D12" i="13" s="1"/>
  <c r="A12" i="12"/>
  <c r="A13" i="15" l="1"/>
  <c r="E12" i="15"/>
  <c r="E13" i="14"/>
  <c r="A14" i="14"/>
  <c r="E13" i="13"/>
  <c r="A14" i="13"/>
  <c r="A13" i="12"/>
  <c r="E12" i="12"/>
  <c r="E13" i="15" l="1"/>
  <c r="A14" i="15"/>
  <c r="A15" i="14"/>
  <c r="E14" i="14"/>
  <c r="A15" i="13"/>
  <c r="E14" i="13"/>
  <c r="A14" i="12"/>
  <c r="E13" i="12"/>
  <c r="A15" i="15" l="1"/>
  <c r="E14" i="15"/>
  <c r="E15" i="14"/>
  <c r="A16" i="14"/>
  <c r="A16" i="13"/>
  <c r="E15" i="13"/>
  <c r="E14" i="12"/>
  <c r="A15" i="12"/>
  <c r="A16" i="15" l="1"/>
  <c r="E15" i="15"/>
  <c r="A17" i="14"/>
  <c r="E16" i="14"/>
  <c r="A17" i="13"/>
  <c r="E16" i="13"/>
  <c r="A16" i="12"/>
  <c r="E15" i="12"/>
  <c r="A17" i="15" l="1"/>
  <c r="E16" i="15"/>
  <c r="E17" i="14"/>
  <c r="A18" i="14"/>
  <c r="E17" i="13"/>
  <c r="A18" i="13"/>
  <c r="A17" i="12"/>
  <c r="E16" i="12"/>
  <c r="E17" i="15" l="1"/>
  <c r="A18" i="15"/>
  <c r="E18" i="14"/>
  <c r="A19" i="14"/>
  <c r="E18" i="13"/>
  <c r="A19" i="13"/>
  <c r="A18" i="12"/>
  <c r="E17" i="12"/>
  <c r="E18" i="15" l="1"/>
  <c r="A19" i="15"/>
  <c r="A20" i="14"/>
  <c r="E19" i="14"/>
  <c r="A20" i="13"/>
  <c r="E19" i="13"/>
  <c r="A19" i="12"/>
  <c r="E18" i="12"/>
  <c r="A20" i="15" l="1"/>
  <c r="E19" i="15"/>
  <c r="E20" i="14"/>
  <c r="A21" i="14"/>
  <c r="A21" i="13"/>
  <c r="E20" i="13"/>
  <c r="E19" i="12"/>
  <c r="A20" i="12"/>
  <c r="A21" i="15" l="1"/>
  <c r="E20" i="15"/>
  <c r="E21" i="14"/>
  <c r="A22" i="14"/>
  <c r="E21" i="13"/>
  <c r="A22" i="13"/>
  <c r="A21" i="12"/>
  <c r="E20" i="12"/>
  <c r="A22" i="15" l="1"/>
  <c r="E21" i="15"/>
  <c r="E22" i="14"/>
  <c r="A23" i="14"/>
  <c r="E22" i="13"/>
  <c r="A23" i="13"/>
  <c r="A22" i="12"/>
  <c r="E21" i="12"/>
  <c r="E22" i="15" l="1"/>
  <c r="A23" i="15"/>
  <c r="A24" i="14"/>
  <c r="E23" i="14"/>
  <c r="A24" i="13"/>
  <c r="E23" i="13"/>
  <c r="A23" i="12"/>
  <c r="E22" i="12"/>
  <c r="A24" i="15" l="1"/>
  <c r="E23" i="15"/>
  <c r="E24" i="14"/>
  <c r="A25" i="14"/>
  <c r="A25" i="13"/>
  <c r="E24" i="13"/>
  <c r="E23" i="12"/>
  <c r="A24" i="12"/>
  <c r="A25" i="15" l="1"/>
  <c r="E24" i="15"/>
  <c r="A26" i="14"/>
  <c r="E25" i="14"/>
  <c r="A26" i="13"/>
  <c r="E25" i="13"/>
  <c r="A25" i="12"/>
  <c r="E24" i="12"/>
  <c r="A26" i="15" l="1"/>
  <c r="E25" i="15"/>
  <c r="E26" i="14"/>
  <c r="A27" i="14"/>
  <c r="E26" i="13"/>
  <c r="A27" i="13"/>
  <c r="A26" i="12"/>
  <c r="E25" i="12"/>
  <c r="E26" i="15" l="1"/>
  <c r="A27" i="15"/>
  <c r="A28" i="14"/>
  <c r="E27" i="14"/>
  <c r="A28" i="13"/>
  <c r="E27" i="13"/>
  <c r="A27" i="12"/>
  <c r="E26" i="12"/>
  <c r="A28" i="15" l="1"/>
  <c r="E27" i="15"/>
  <c r="A29" i="14"/>
  <c r="E28" i="14"/>
  <c r="A29" i="13"/>
  <c r="E28" i="13"/>
  <c r="E27" i="12"/>
  <c r="A28" i="12"/>
  <c r="A29" i="15" l="1"/>
  <c r="E28" i="15"/>
  <c r="A30" i="14"/>
  <c r="E29" i="14"/>
  <c r="A30" i="13"/>
  <c r="E29" i="13"/>
  <c r="A29" i="12"/>
  <c r="E28" i="12"/>
  <c r="A30" i="15" l="1"/>
  <c r="E29" i="15"/>
  <c r="E30" i="14"/>
  <c r="A31" i="14"/>
  <c r="E30" i="13"/>
  <c r="A31" i="13"/>
  <c r="A30" i="12"/>
  <c r="E29" i="12"/>
  <c r="E30" i="15" l="1"/>
  <c r="A31" i="15"/>
  <c r="A32" i="14"/>
  <c r="E31" i="14"/>
  <c r="A32" i="13"/>
  <c r="E31" i="13"/>
  <c r="A31" i="12"/>
  <c r="E30" i="12"/>
  <c r="A32" i="15" l="1"/>
  <c r="E31" i="15"/>
  <c r="E32" i="14"/>
  <c r="A33" i="14"/>
  <c r="A33" i="13"/>
  <c r="E32" i="13"/>
  <c r="E31" i="12"/>
  <c r="A32" i="12"/>
  <c r="A33" i="15" l="1"/>
  <c r="E32" i="15"/>
  <c r="A34" i="14"/>
  <c r="E33" i="14"/>
  <c r="A34" i="13"/>
  <c r="E33" i="13"/>
  <c r="A33" i="12"/>
  <c r="E32" i="12"/>
  <c r="A34" i="15" l="1"/>
  <c r="E33" i="15"/>
  <c r="E34" i="14"/>
  <c r="A35" i="14"/>
  <c r="E34" i="13"/>
  <c r="A35" i="13"/>
  <c r="A34" i="12"/>
  <c r="E33" i="12"/>
  <c r="E34" i="15" l="1"/>
  <c r="A35" i="15"/>
  <c r="A36" i="14"/>
  <c r="E35" i="14"/>
  <c r="A36" i="13"/>
  <c r="E35" i="13"/>
  <c r="A35" i="12"/>
  <c r="E34" i="12"/>
  <c r="A36" i="15" l="1"/>
  <c r="E35" i="15"/>
  <c r="A37" i="14"/>
  <c r="E36" i="14"/>
  <c r="E36" i="13"/>
  <c r="A37" i="13"/>
  <c r="E35" i="12"/>
  <c r="A36" i="12"/>
  <c r="A37" i="15" l="1"/>
  <c r="E36" i="15"/>
  <c r="A38" i="14"/>
  <c r="E37" i="14"/>
  <c r="A38" i="13"/>
  <c r="E37" i="13"/>
  <c r="A37" i="12"/>
  <c r="E36" i="12"/>
  <c r="A38" i="15" l="1"/>
  <c r="E37" i="15"/>
  <c r="E38" i="14"/>
  <c r="A39" i="14"/>
  <c r="E38" i="13"/>
  <c r="A39" i="13"/>
  <c r="A38" i="12"/>
  <c r="E37" i="12"/>
  <c r="E38" i="15" l="1"/>
  <c r="A39" i="15"/>
  <c r="A40" i="14"/>
  <c r="E39" i="14"/>
  <c r="A40" i="13"/>
  <c r="E39" i="13"/>
  <c r="A39" i="12"/>
  <c r="E38" i="12"/>
  <c r="A40" i="15" l="1"/>
  <c r="E39" i="15"/>
  <c r="E40" i="14"/>
  <c r="A41" i="14"/>
  <c r="E40" i="13"/>
  <c r="A41" i="13"/>
  <c r="E39" i="12"/>
  <c r="A40" i="12"/>
  <c r="A41" i="15" l="1"/>
  <c r="E40" i="15"/>
  <c r="A42" i="14"/>
  <c r="E42" i="14" s="1"/>
  <c r="E41" i="14"/>
  <c r="A42" i="13"/>
  <c r="E42" i="13" s="1"/>
  <c r="E41" i="13"/>
  <c r="A41" i="12"/>
  <c r="E40" i="12"/>
  <c r="A42" i="15" l="1"/>
  <c r="E42" i="15" s="1"/>
  <c r="E41" i="15"/>
  <c r="E43" i="14"/>
  <c r="E43" i="13"/>
  <c r="A42" i="12"/>
  <c r="E42" i="12" s="1"/>
  <c r="E41" i="12"/>
  <c r="E43" i="15" l="1"/>
  <c r="B41" i="15" s="1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2" i="14"/>
  <c r="B41" i="14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2" i="13"/>
  <c r="B41" i="13"/>
  <c r="E43" i="12"/>
  <c r="B41" i="12" s="1"/>
  <c r="B12" i="15" l="1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2" i="15"/>
  <c r="B45" i="14"/>
  <c r="B46" i="14" s="1"/>
  <c r="D18" i="14" s="1"/>
  <c r="B45" i="13"/>
  <c r="B46" i="13" s="1"/>
  <c r="D18" i="13" s="1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2" i="12"/>
  <c r="B45" i="15" l="1"/>
  <c r="B46" i="15" s="1"/>
  <c r="D18" i="15" s="1"/>
  <c r="B45" i="12"/>
  <c r="B46" i="12" s="1"/>
  <c r="D18" i="12" s="1"/>
  <c r="E13" i="2" l="1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B44" i="2"/>
  <c r="D12" i="2" s="1"/>
  <c r="B4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E43" i="2" l="1"/>
  <c r="B38" i="2" s="1"/>
  <c r="B24" i="2" l="1"/>
  <c r="B40" i="2"/>
  <c r="B18" i="2"/>
  <c r="B33" i="2"/>
  <c r="B27" i="2"/>
  <c r="B13" i="2"/>
  <c r="B14" i="2"/>
  <c r="B28" i="2"/>
  <c r="B17" i="2"/>
  <c r="B26" i="2"/>
  <c r="B15" i="2"/>
  <c r="B31" i="2"/>
  <c r="B21" i="2"/>
  <c r="B22" i="2"/>
  <c r="B16" i="2"/>
  <c r="B32" i="2"/>
  <c r="B25" i="2"/>
  <c r="B34" i="2"/>
  <c r="B19" i="2"/>
  <c r="B35" i="2"/>
  <c r="B29" i="2"/>
  <c r="B30" i="2"/>
  <c r="B20" i="2"/>
  <c r="B36" i="2"/>
  <c r="B37" i="2"/>
  <c r="B42" i="2"/>
  <c r="B23" i="2"/>
  <c r="B39" i="2"/>
  <c r="B41" i="2"/>
  <c r="B12" i="2"/>
  <c r="B45" i="2" l="1"/>
  <c r="B46" i="2" s="1"/>
  <c r="D18" i="2" s="1"/>
</calcChain>
</file>

<file path=xl/comments1.xml><?xml version="1.0" encoding="utf-8"?>
<comments xmlns="http://schemas.openxmlformats.org/spreadsheetml/2006/main">
  <authors>
    <author>-</author>
  </authors>
  <commentLis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-:</t>
        </r>
        <r>
          <rPr>
            <sz val="9"/>
            <color indexed="81"/>
            <rFont val="Tahoma"/>
            <family val="2"/>
            <charset val="204"/>
          </rPr>
          <t xml:space="preserve">
Выходные дни, в которые работаем.
+
Все отпуск работника, больничные и другие дни, когда он не работал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04"/>
          </rPr>
          <t>-:</t>
        </r>
        <r>
          <rPr>
            <sz val="9"/>
            <color indexed="81"/>
            <rFont val="Tahoma"/>
            <family val="2"/>
            <charset val="204"/>
          </rPr>
          <t xml:space="preserve">
Будние дни, в которые отдыхаем
</t>
        </r>
      </text>
    </comment>
  </commentList>
</comments>
</file>

<file path=xl/sharedStrings.xml><?xml version="1.0" encoding="utf-8"?>
<sst xmlns="http://schemas.openxmlformats.org/spreadsheetml/2006/main" count="43" uniqueCount="10">
  <si>
    <t>год отчета</t>
  </si>
  <si>
    <t>Число месяца</t>
  </si>
  <si>
    <t>Рабочие</t>
  </si>
  <si>
    <t>Количество рабочих дней в месяце</t>
  </si>
  <si>
    <t>Сумма, которую необходимо распределить в ячейки А12:А42</t>
  </si>
  <si>
    <t>Общая сумма КТУ</t>
  </si>
  <si>
    <t>КТУ среднее</t>
  </si>
  <si>
    <t>Выходные + Отпуск</t>
  </si>
  <si>
    <t>Эта цифра должна быть 0</t>
  </si>
  <si>
    <t>КУТ среднее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</si>
</sst>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mmmm\ yyyy;@"/>
    <numFmt numFmtId="165" formatCode="d\ \(ddd\)"/>
    <numFmt numFmtId="166" formatCode="dd/mm/yyyy\ \(ddd\)"/>
    <numFmt numFmtId="167" formatCode="0.000"/>
    <numFmt numFmtId="168" formatCode="dd/mm/yy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mbria"/>
      <family val="1"/>
      <charset val="204"/>
    </font>
    <font>
      <b/>
      <sz val="10"/>
      <color theme="1"/>
      <name val="Cambria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 tint="0.24994659260841701"/>
      </left>
      <right style="dashed">
        <color theme="1" tint="0.24994659260841701"/>
      </right>
      <top style="medium">
        <color theme="1" tint="0.24994659260841701"/>
      </top>
      <bottom/>
      <diagonal/>
    </border>
    <border>
      <left style="dashed">
        <color theme="1" tint="0.24994659260841701"/>
      </left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indexed="64"/>
      </left>
      <right style="dashed">
        <color theme="1" tint="0.24994659260841701"/>
      </right>
      <top style="medium">
        <color indexed="64"/>
      </top>
      <bottom style="dashed">
        <color theme="1" tint="0.24994659260841701"/>
      </bottom>
      <diagonal/>
    </border>
    <border>
      <left style="dashed">
        <color theme="1" tint="0.24994659260841701"/>
      </left>
      <right style="medium">
        <color indexed="64"/>
      </right>
      <top style="medium">
        <color indexed="64"/>
      </top>
      <bottom style="dashed">
        <color theme="1" tint="0.24994659260841701"/>
      </bottom>
      <diagonal/>
    </border>
    <border>
      <left style="medium">
        <color indexed="64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dashed">
        <color theme="1" tint="0.24994659260841701"/>
      </left>
      <right style="medium">
        <color indexed="64"/>
      </right>
      <top style="dashed">
        <color theme="1" tint="0.24994659260841701"/>
      </top>
      <bottom style="dashed">
        <color theme="1" tint="0.24994659260841701"/>
      </bottom>
      <diagonal/>
    </border>
    <border>
      <left style="medium">
        <color indexed="64"/>
      </left>
      <right style="dashed">
        <color theme="1" tint="0.24994659260841701"/>
      </right>
      <top/>
      <bottom style="dashed">
        <color theme="1" tint="0.2499465926084170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165" fontId="0" fillId="0" borderId="0" xfId="0" applyNumberFormat="1" applyAlignment="1">
      <alignment horizont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66" fontId="3" fillId="2" borderId="4" xfId="1" applyNumberFormat="1" applyFont="1" applyFill="1" applyBorder="1" applyAlignment="1">
      <alignment horizontal="center" vertical="center"/>
    </xf>
    <xf numFmtId="166" fontId="3" fillId="2" borderId="5" xfId="1" applyNumberFormat="1" applyFont="1" applyFill="1" applyBorder="1" applyAlignment="1">
      <alignment horizontal="center" vertical="center"/>
    </xf>
    <xf numFmtId="166" fontId="3" fillId="2" borderId="6" xfId="1" applyNumberFormat="1" applyFont="1" applyFill="1" applyBorder="1" applyAlignment="1">
      <alignment horizontal="center" vertical="center"/>
    </xf>
    <xf numFmtId="166" fontId="3" fillId="2" borderId="7" xfId="1" applyNumberFormat="1" applyFont="1" applyFill="1" applyBorder="1" applyAlignment="1">
      <alignment horizontal="center" vertical="center"/>
    </xf>
    <xf numFmtId="166" fontId="3" fillId="2" borderId="8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67" fontId="0" fillId="0" borderId="0" xfId="0" applyNumberFormat="1" applyBorder="1"/>
    <xf numFmtId="168" fontId="0" fillId="0" borderId="0" xfId="0" applyNumberFormat="1"/>
    <xf numFmtId="167" fontId="0" fillId="0" borderId="1" xfId="0" applyNumberFormat="1" applyBorder="1"/>
    <xf numFmtId="0" fontId="0" fillId="3" borderId="0" xfId="0" applyFill="1"/>
    <xf numFmtId="0" fontId="0" fillId="3" borderId="0" xfId="0" applyFill="1" applyAlignment="1">
      <alignment wrapText="1"/>
    </xf>
    <xf numFmtId="0" fontId="0" fillId="3" borderId="1" xfId="0" applyFill="1" applyBorder="1"/>
    <xf numFmtId="2" fontId="0" fillId="3" borderId="1" xfId="0" applyNumberFormat="1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horizontal="center"/>
    </xf>
    <xf numFmtId="164" fontId="6" fillId="0" borderId="0" xfId="0" applyNumberFormat="1" applyFont="1" applyAlignment="1"/>
    <xf numFmtId="165" fontId="0" fillId="0" borderId="1" xfId="0" applyNumberFormat="1" applyBorder="1" applyAlignment="1">
      <alignment horizontal="center"/>
    </xf>
    <xf numFmtId="0" fontId="0" fillId="6" borderId="0" xfId="0" applyFill="1"/>
  </cellXfs>
  <cellStyles count="2">
    <cellStyle name="Обычный" xfId="0" builtinId="0"/>
    <cellStyle name="Обычный 2" xfId="1"/>
  </cellStyles>
  <dxfs count="9">
    <dxf>
      <numFmt numFmtId="169" formatCode="dd/mm/yyyy\ \(ddd\-\?\?\?\)\ "/>
    </dxf>
    <dxf>
      <numFmt numFmtId="169" formatCode="dd/mm/yyyy\ \(ddd\-\?\?\?\)\ "/>
    </dxf>
    <dxf>
      <numFmt numFmtId="169" formatCode="dd/mm/yyyy\ \(ddd\-\?\?\?\)\ "/>
    </dxf>
    <dxf>
      <numFmt numFmtId="169" formatCode="dd/mm/yyyy\ \(ddd\-\?\?\?\)\ "/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6"/>
  <sheetViews>
    <sheetView topLeftCell="A4" workbookViewId="0">
      <selection activeCell="B44" sqref="B44"/>
    </sheetView>
  </sheetViews>
  <sheetFormatPr defaultRowHeight="15" x14ac:dyDescent="0.25"/>
  <cols>
    <col min="1" max="1" width="15.42578125" customWidth="1"/>
    <col min="2" max="3" width="17.140625" customWidth="1"/>
    <col min="4" max="4" width="34.42578125" style="17" customWidth="1"/>
    <col min="5" max="9" width="9.140625" style="17"/>
    <col min="10" max="10" width="13.7109375" customWidth="1"/>
  </cols>
  <sheetData>
    <row r="4" spans="1:10" ht="18.75" x14ac:dyDescent="0.3">
      <c r="B4" s="24">
        <f>EDATE(Апрель!B4,1)</f>
        <v>42856</v>
      </c>
    </row>
    <row r="10" spans="1:10" ht="30.75" customHeight="1" x14ac:dyDescent="0.25">
      <c r="A10" s="13" t="s">
        <v>1</v>
      </c>
      <c r="B10" s="13" t="s">
        <v>9</v>
      </c>
      <c r="C10" s="2"/>
      <c r="D10" s="18" t="s">
        <v>4</v>
      </c>
      <c r="E10" s="18"/>
      <c r="F10" s="18"/>
      <c r="G10" s="18"/>
      <c r="H10" s="18"/>
      <c r="I10" s="18"/>
    </row>
    <row r="11" spans="1:10" x14ac:dyDescent="0.25">
      <c r="B11" s="4"/>
    </row>
    <row r="12" spans="1:10" x14ac:dyDescent="0.25">
      <c r="A12" s="25">
        <f>B4</f>
        <v>42856</v>
      </c>
      <c r="B12" s="16">
        <f ca="1">MIN($D$12*E12/$E$43,5)</f>
        <v>0</v>
      </c>
      <c r="C12" s="13"/>
      <c r="D12" s="19">
        <f>D15*B44</f>
        <v>20.532386859999999</v>
      </c>
      <c r="E12" s="20">
        <f ca="1">IFERROR(IF(WORKDAY(A12-1,1,Лист1!E2:E102)=A12,RAND(),0),0)</f>
        <v>0</v>
      </c>
    </row>
    <row r="13" spans="1:10" x14ac:dyDescent="0.25">
      <c r="A13" s="25">
        <f>A12+1</f>
        <v>42857</v>
      </c>
      <c r="B13" s="16">
        <f t="shared" ref="B13:B42" ca="1" si="0">MIN($D$12*E13/$E$43,5)</f>
        <v>1.2850621023882021</v>
      </c>
      <c r="E13" s="20">
        <f ca="1">IFERROR(IF(WORKDAY(A13-1,1,Лист1!E2:E103)=A13,RAND(),0),0)</f>
        <v>0.64731004598233166</v>
      </c>
      <c r="J13" s="15"/>
    </row>
    <row r="14" spans="1:10" x14ac:dyDescent="0.25">
      <c r="A14" s="25">
        <f t="shared" ref="A14:A21" si="1">A13+1</f>
        <v>42858</v>
      </c>
      <c r="B14" s="16">
        <f t="shared" ca="1" si="0"/>
        <v>0.71540776860517108</v>
      </c>
      <c r="D14" s="21" t="s">
        <v>6</v>
      </c>
      <c r="E14" s="20">
        <f ca="1">IFERROR(IF(WORKDAY(A14-1,1,Лист1!E2:E104)=A14,RAND(),0),0)</f>
        <v>0.36036440163577121</v>
      </c>
      <c r="J14" s="15"/>
    </row>
    <row r="15" spans="1:10" x14ac:dyDescent="0.25">
      <c r="A15" s="25">
        <f t="shared" si="1"/>
        <v>42859</v>
      </c>
      <c r="B15" s="16">
        <f t="shared" ca="1" si="0"/>
        <v>0.8274493187548918</v>
      </c>
      <c r="D15" s="21">
        <v>1.0266193429999999</v>
      </c>
      <c r="E15" s="20">
        <f ca="1">IFERROR(IF(WORKDAY(A15-1,1,Лист1!E2:E105)=A15,RAND(),0),0)</f>
        <v>0.41680184605543269</v>
      </c>
      <c r="J15" s="15"/>
    </row>
    <row r="16" spans="1:10" x14ac:dyDescent="0.25">
      <c r="A16" s="25">
        <f t="shared" si="1"/>
        <v>42860</v>
      </c>
      <c r="B16" s="16">
        <f t="shared" ca="1" si="0"/>
        <v>1.7940032712103948</v>
      </c>
      <c r="E16" s="20">
        <f ca="1">IFERROR(IF(WORKDAY(A16-1,1,Лист1!E2:E106)=A16,RAND(),0),0)</f>
        <v>0.90367332273008416</v>
      </c>
      <c r="J16" s="15"/>
    </row>
    <row r="17" spans="1:10" x14ac:dyDescent="0.25">
      <c r="A17" s="25">
        <f t="shared" si="1"/>
        <v>42861</v>
      </c>
      <c r="B17" s="16">
        <f t="shared" ca="1" si="0"/>
        <v>0</v>
      </c>
      <c r="D17" s="23" t="s">
        <v>8</v>
      </c>
      <c r="E17" s="20">
        <f ca="1">IFERROR(IF(WORKDAY(A17-1,1,Лист1!E2:E107)=A17,RAND(),0),0)</f>
        <v>0</v>
      </c>
      <c r="J17" s="15"/>
    </row>
    <row r="18" spans="1:10" x14ac:dyDescent="0.25">
      <c r="A18" s="25">
        <f t="shared" si="1"/>
        <v>42862</v>
      </c>
      <c r="B18" s="16">
        <f t="shared" ca="1" si="0"/>
        <v>0</v>
      </c>
      <c r="D18" s="23">
        <f ca="1">D15-B46</f>
        <v>0</v>
      </c>
      <c r="E18" s="20">
        <f ca="1">IFERROR(IF(WORKDAY(A18-1,1,Лист1!E2:E108)=A18,RAND(),0),0)</f>
        <v>0</v>
      </c>
      <c r="J18" s="15"/>
    </row>
    <row r="19" spans="1:10" x14ac:dyDescent="0.25">
      <c r="A19" s="25">
        <f t="shared" si="1"/>
        <v>42863</v>
      </c>
      <c r="B19" s="16">
        <f t="shared" ca="1" si="0"/>
        <v>0</v>
      </c>
      <c r="E19" s="20">
        <f ca="1">IFERROR(IF(WORKDAY(A19-1,1,Лист1!E2:E109)=A19,RAND(),0),0)</f>
        <v>0</v>
      </c>
      <c r="J19" s="15"/>
    </row>
    <row r="20" spans="1:10" x14ac:dyDescent="0.25">
      <c r="A20" s="25">
        <f t="shared" si="1"/>
        <v>42864</v>
      </c>
      <c r="B20" s="16">
        <f t="shared" ca="1" si="0"/>
        <v>0</v>
      </c>
      <c r="E20" s="20">
        <f ca="1">IFERROR(IF(WORKDAY(A20-1,1,Лист1!E2:E110)=A20,RAND(),0),0)</f>
        <v>0</v>
      </c>
      <c r="J20" s="15"/>
    </row>
    <row r="21" spans="1:10" x14ac:dyDescent="0.25">
      <c r="A21" s="25">
        <f t="shared" si="1"/>
        <v>42865</v>
      </c>
      <c r="B21" s="16">
        <f t="shared" ca="1" si="0"/>
        <v>1.1168095758447765</v>
      </c>
      <c r="E21" s="20">
        <f ca="1">IFERROR(IF(WORKDAY(A21-1,1,Лист1!E2:E111)=A21,RAND(),0),0)</f>
        <v>0.56255807135708724</v>
      </c>
      <c r="J21" s="15"/>
    </row>
    <row r="22" spans="1:10" x14ac:dyDescent="0.25">
      <c r="A22" s="25">
        <f>A21+1</f>
        <v>42866</v>
      </c>
      <c r="B22" s="16">
        <f t="shared" ca="1" si="0"/>
        <v>0.2486348996236149</v>
      </c>
      <c r="E22" s="20">
        <f ca="1">IFERROR(IF(WORKDAY(A22-1,1,Лист1!E2:E112)=A22,RAND(),0),0)</f>
        <v>0.12524209375490192</v>
      </c>
      <c r="J22" s="15"/>
    </row>
    <row r="23" spans="1:10" x14ac:dyDescent="0.25">
      <c r="A23" s="25">
        <f t="shared" ref="A23:A39" si="2">A22+1</f>
        <v>42867</v>
      </c>
      <c r="B23" s="16">
        <f t="shared" ca="1" si="0"/>
        <v>1.8840539418418221</v>
      </c>
      <c r="E23" s="20">
        <f ca="1">IFERROR(IF(WORKDAY(A23-1,1,Лист1!E2:E113)=A23,RAND(),0),0)</f>
        <v>0.94903354589660627</v>
      </c>
      <c r="J23" s="15"/>
    </row>
    <row r="24" spans="1:10" x14ac:dyDescent="0.25">
      <c r="A24" s="25">
        <f t="shared" si="2"/>
        <v>42868</v>
      </c>
      <c r="B24" s="16">
        <f t="shared" ca="1" si="0"/>
        <v>0</v>
      </c>
      <c r="E24" s="20">
        <f ca="1">IFERROR(IF(WORKDAY(A24-1,1,Лист1!E2:E114)=A24,RAND(),0),0)</f>
        <v>0</v>
      </c>
      <c r="J24" s="15"/>
    </row>
    <row r="25" spans="1:10" x14ac:dyDescent="0.25">
      <c r="A25" s="25">
        <f t="shared" si="2"/>
        <v>42869</v>
      </c>
      <c r="B25" s="16">
        <f t="shared" ca="1" si="0"/>
        <v>0</v>
      </c>
      <c r="E25" s="20">
        <f ca="1">IFERROR(IF(WORKDAY(A25-1,1,Лист1!E2:E115)=A25,RAND(),0),0)</f>
        <v>0</v>
      </c>
      <c r="J25" s="15"/>
    </row>
    <row r="26" spans="1:10" x14ac:dyDescent="0.25">
      <c r="A26" s="25">
        <f t="shared" si="2"/>
        <v>42870</v>
      </c>
      <c r="B26" s="16">
        <f t="shared" ca="1" si="0"/>
        <v>0.51398207744725832</v>
      </c>
      <c r="E26" s="20">
        <f ca="1">IFERROR(IF(WORKDAY(A26-1,1,Лист1!E16:E116)=A26,RAND(),0),0)</f>
        <v>0.25890247760646568</v>
      </c>
      <c r="J26" s="15"/>
    </row>
    <row r="27" spans="1:10" x14ac:dyDescent="0.25">
      <c r="A27" s="25">
        <f t="shared" si="2"/>
        <v>42871</v>
      </c>
      <c r="B27" s="16">
        <f t="shared" ca="1" si="0"/>
        <v>1.0408743178847502</v>
      </c>
      <c r="E27" s="20">
        <f ca="1">IFERROR(IF(WORKDAY(A27-1,1,Лист1!E17:E117)=A27,RAND(),0),0)</f>
        <v>0.52430804808549891</v>
      </c>
      <c r="J27" s="15"/>
    </row>
    <row r="28" spans="1:10" x14ac:dyDescent="0.25">
      <c r="A28" s="25">
        <f t="shared" si="2"/>
        <v>42872</v>
      </c>
      <c r="B28" s="16">
        <f t="shared" ca="1" si="0"/>
        <v>0.515233068859552</v>
      </c>
      <c r="E28" s="20">
        <f ca="1">IFERROR(IF(WORKDAY(A28-1,1,Лист1!E18:E118)=A28,RAND(),0),0)</f>
        <v>0.25953262560251222</v>
      </c>
      <c r="J28" s="15"/>
    </row>
    <row r="29" spans="1:10" x14ac:dyDescent="0.25">
      <c r="A29" s="25">
        <f t="shared" si="2"/>
        <v>42873</v>
      </c>
      <c r="B29" s="16">
        <f t="shared" ca="1" si="0"/>
        <v>1.3712478006061277</v>
      </c>
      <c r="E29" s="20">
        <f ca="1">IFERROR(IF(WORKDAY(A29-1,1,Лист1!E19:E119)=A29,RAND(),0),0)</f>
        <v>0.69072340956436007</v>
      </c>
      <c r="J29" s="15"/>
    </row>
    <row r="30" spans="1:10" x14ac:dyDescent="0.25">
      <c r="A30" s="25">
        <f t="shared" si="2"/>
        <v>42874</v>
      </c>
      <c r="B30" s="16">
        <f t="shared" ca="1" si="0"/>
        <v>0.51600803112425597</v>
      </c>
      <c r="E30" s="20">
        <f ca="1">IFERROR(IF(WORKDAY(A30-1,1,Лист1!E20:E120)=A30,RAND(),0),0)</f>
        <v>0.25992298872836261</v>
      </c>
    </row>
    <row r="31" spans="1:10" x14ac:dyDescent="0.25">
      <c r="A31" s="25">
        <f t="shared" si="2"/>
        <v>42875</v>
      </c>
      <c r="B31" s="16">
        <f t="shared" ca="1" si="0"/>
        <v>0</v>
      </c>
      <c r="E31" s="20">
        <f ca="1">IFERROR(IF(WORKDAY(A31-1,1,Лист1!E21:E121)=A31,RAND(),0),0)</f>
        <v>0</v>
      </c>
    </row>
    <row r="32" spans="1:10" x14ac:dyDescent="0.25">
      <c r="A32" s="25">
        <f t="shared" si="2"/>
        <v>42876</v>
      </c>
      <c r="B32" s="16">
        <f t="shared" ca="1" si="0"/>
        <v>0</v>
      </c>
      <c r="E32" s="20">
        <f ca="1">IFERROR(IF(WORKDAY(A32-1,1,Лист1!E22:E122)=A32,RAND(),0),0)</f>
        <v>0</v>
      </c>
    </row>
    <row r="33" spans="1:5" x14ac:dyDescent="0.25">
      <c r="A33" s="25">
        <f t="shared" si="2"/>
        <v>42877</v>
      </c>
      <c r="B33" s="16">
        <f t="shared" ca="1" si="0"/>
        <v>1.7959531598304908</v>
      </c>
      <c r="E33" s="20">
        <f ca="1">IFERROR(IF(WORKDAY(A33-1,1,Лист1!E23:E123)=A33,RAND(),0),0)</f>
        <v>0.90465551844653169</v>
      </c>
    </row>
    <row r="34" spans="1:5" x14ac:dyDescent="0.25">
      <c r="A34" s="25">
        <f t="shared" si="2"/>
        <v>42878</v>
      </c>
      <c r="B34" s="16">
        <f t="shared" ca="1" si="0"/>
        <v>1.8952557386465523</v>
      </c>
      <c r="E34" s="20">
        <f ca="1">IFERROR(IF(WORKDAY(A34-1,1,Лист1!E24:E124)=A34,RAND(),0),0)</f>
        <v>0.95467610246354495</v>
      </c>
    </row>
    <row r="35" spans="1:5" x14ac:dyDescent="0.25">
      <c r="A35" s="25">
        <f t="shared" si="2"/>
        <v>42879</v>
      </c>
      <c r="B35" s="16">
        <f t="shared" ca="1" si="0"/>
        <v>0.9078468000917016</v>
      </c>
      <c r="E35" s="20">
        <f ca="1">IFERROR(IF(WORKDAY(A35-1,1,Лист1!E25:E125)=A35,RAND(),0),0)</f>
        <v>0.45729957549922939</v>
      </c>
    </row>
    <row r="36" spans="1:5" x14ac:dyDescent="0.25">
      <c r="A36" s="25">
        <f t="shared" si="2"/>
        <v>42880</v>
      </c>
      <c r="B36" s="16">
        <f t="shared" ca="1" si="0"/>
        <v>0.6379978649343</v>
      </c>
      <c r="E36" s="20">
        <f ca="1">IFERROR(IF(WORKDAY(A36-1,1,Лист1!E26:E126)=A36,RAND(),0),0)</f>
        <v>0.32137157147483453</v>
      </c>
    </row>
    <row r="37" spans="1:5" x14ac:dyDescent="0.25">
      <c r="A37" s="25">
        <f t="shared" si="2"/>
        <v>42881</v>
      </c>
      <c r="B37" s="16">
        <f t="shared" ca="1" si="0"/>
        <v>0.77575395045264972</v>
      </c>
      <c r="E37" s="20">
        <f ca="1">IFERROR(IF(WORKDAY(A37-1,1,Лист1!E27:E127)=A37,RAND(),0),0)</f>
        <v>0.39076191291087159</v>
      </c>
    </row>
    <row r="38" spans="1:5" x14ac:dyDescent="0.25">
      <c r="A38" s="25">
        <f t="shared" si="2"/>
        <v>42882</v>
      </c>
      <c r="B38" s="16">
        <f t="shared" ca="1" si="0"/>
        <v>0</v>
      </c>
      <c r="E38" s="20">
        <f ca="1">IFERROR(IF(WORKDAY(A38-1,1,Лист1!E28:E128)=A38,RAND(),0),0)</f>
        <v>0</v>
      </c>
    </row>
    <row r="39" spans="1:5" x14ac:dyDescent="0.25">
      <c r="A39" s="25">
        <f t="shared" si="2"/>
        <v>42883</v>
      </c>
      <c r="B39" s="16">
        <f t="shared" ca="1" si="0"/>
        <v>0</v>
      </c>
      <c r="E39" s="20">
        <f ca="1">IFERROR(IF(WORKDAY(A39-1,1,Лист1!E29:E129)=A39,RAND(),0),0)</f>
        <v>0</v>
      </c>
    </row>
    <row r="40" spans="1:5" x14ac:dyDescent="0.25">
      <c r="A40" s="25">
        <f>IF(DAY($A39+1)&gt;DAY(A39),$A39+1,"")</f>
        <v>42884</v>
      </c>
      <c r="B40" s="16">
        <f t="shared" ca="1" si="0"/>
        <v>0.91347162927481851</v>
      </c>
      <c r="E40" s="20">
        <f ca="1">IFERROR(IF(WORKDAY(A40-1,1,Лист1!E30:E130)=A40,RAND(),0),0)</f>
        <v>0.46013290816883312</v>
      </c>
    </row>
    <row r="41" spans="1:5" x14ac:dyDescent="0.25">
      <c r="A41" s="25">
        <f>IF(DAY($A40+1)&gt;DAY(A40),$A40+1,"")</f>
        <v>42885</v>
      </c>
      <c r="B41" s="16">
        <f t="shared" ca="1" si="0"/>
        <v>0.47454762500825004</v>
      </c>
      <c r="E41" s="20">
        <f ca="1">IFERROR(IF(WORKDAY(A41-1,1,Лист1!E31:E131)=A41,RAND(),0),0)</f>
        <v>0.23903859929728233</v>
      </c>
    </row>
    <row r="42" spans="1:5" x14ac:dyDescent="0.25">
      <c r="A42" s="25">
        <f>IF(DAY($A41+1)&gt;DAY(A41),$A41+1,"")</f>
        <v>42886</v>
      </c>
      <c r="B42" s="16">
        <f t="shared" ca="1" si="0"/>
        <v>1.3027939175704204</v>
      </c>
      <c r="E42" s="20">
        <f ca="1">IFERROR(IF(WORKDAY(A42-1,1,Лист1!E32:E132)=A42,RAND(),0),0)</f>
        <v>0.65624189610819017</v>
      </c>
    </row>
    <row r="43" spans="1:5" x14ac:dyDescent="0.25">
      <c r="A43" s="5"/>
      <c r="B43" s="14"/>
      <c r="E43" s="20">
        <f ca="1">SUM(E12:E42)</f>
        <v>10.342550961368731</v>
      </c>
    </row>
    <row r="44" spans="1:5" ht="45" x14ac:dyDescent="0.25">
      <c r="A44" s="13" t="s">
        <v>3</v>
      </c>
      <c r="B44" s="3">
        <f>NETWORKDAYS(B4,EOMONTH(B4,0),Лист1!E2:E102)+SUMPRODUCT((Лист1!F2:F102&gt;=B4)*(Лист1!F2:F102&lt;=EOMONTH(B4,0)))</f>
        <v>20</v>
      </c>
    </row>
    <row r="45" spans="1:5" ht="30" x14ac:dyDescent="0.25">
      <c r="A45" s="13" t="s">
        <v>5</v>
      </c>
      <c r="B45" s="16">
        <f ca="1">SUM(B12:B42)</f>
        <v>20.532386859999999</v>
      </c>
    </row>
    <row r="46" spans="1:5" x14ac:dyDescent="0.25">
      <c r="A46" s="22" t="s">
        <v>6</v>
      </c>
      <c r="B46" s="21">
        <f ca="1">B45/B44</f>
        <v>1.0266193429999999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ABE6E5C-712A-4A67-A417-3EA080F2EB75}">
            <xm:f>(WEEKDAY($A12,2)&gt;5)+ISNUMBER(MATCH($A12,Лист1!$E$2:$E$102,))-ISNUMBER(MATCH($A12,Лист1!$F$2:$F$102,))</xm:f>
            <x14:dxf>
              <fill>
                <patternFill>
                  <bgColor theme="5"/>
                </patternFill>
              </fill>
            </x14:dxf>
          </x14:cfRule>
          <xm:sqref>B12:B42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6"/>
  <sheetViews>
    <sheetView topLeftCell="A31" workbookViewId="0">
      <selection activeCell="B5" sqref="B5"/>
    </sheetView>
  </sheetViews>
  <sheetFormatPr defaultRowHeight="15" x14ac:dyDescent="0.25"/>
  <cols>
    <col min="1" max="1" width="15.42578125" customWidth="1"/>
    <col min="2" max="3" width="17.140625" customWidth="1"/>
    <col min="4" max="4" width="34.42578125" style="17" customWidth="1"/>
    <col min="5" max="9" width="9.140625" style="17"/>
    <col min="10" max="10" width="13.7109375" customWidth="1"/>
  </cols>
  <sheetData>
    <row r="4" spans="1:10" ht="18.75" x14ac:dyDescent="0.3">
      <c r="B4" s="24">
        <f>EDATE(Март!B4,1)</f>
        <v>42826</v>
      </c>
    </row>
    <row r="10" spans="1:10" ht="30.75" customHeight="1" x14ac:dyDescent="0.25">
      <c r="A10" s="13" t="s">
        <v>1</v>
      </c>
      <c r="B10" s="13" t="s">
        <v>9</v>
      </c>
      <c r="C10" s="2"/>
      <c r="D10" s="18" t="s">
        <v>4</v>
      </c>
      <c r="E10" s="18"/>
      <c r="F10" s="18"/>
      <c r="G10" s="18"/>
      <c r="H10" s="18"/>
      <c r="I10" s="18"/>
    </row>
    <row r="11" spans="1:10" x14ac:dyDescent="0.25">
      <c r="B11" s="4"/>
    </row>
    <row r="12" spans="1:10" x14ac:dyDescent="0.25">
      <c r="A12" s="25">
        <f>B4</f>
        <v>42826</v>
      </c>
      <c r="B12" s="16">
        <f ca="1">MIN($D$12*E12/$E$43,5)</f>
        <v>0</v>
      </c>
      <c r="C12" s="13"/>
      <c r="D12" s="19">
        <f>D15*B44</f>
        <v>20.532386859999999</v>
      </c>
      <c r="E12" s="20">
        <f ca="1">IFERROR(IF(WORKDAY(A12-1,1,Лист1!E2:E102)=A12,RAND(),0),0)</f>
        <v>0</v>
      </c>
    </row>
    <row r="13" spans="1:10" x14ac:dyDescent="0.25">
      <c r="A13" s="25">
        <f>A12+1</f>
        <v>42827</v>
      </c>
      <c r="B13" s="16">
        <f t="shared" ref="B13:B42" ca="1" si="0">MIN($D$12*E13/$E$43,5)</f>
        <v>0</v>
      </c>
      <c r="E13" s="20">
        <f ca="1">IFERROR(IF(WORKDAY(A13-1,1,Лист1!E2:E103)=A13,RAND(),0),0)</f>
        <v>0</v>
      </c>
      <c r="J13" s="15"/>
    </row>
    <row r="14" spans="1:10" x14ac:dyDescent="0.25">
      <c r="A14" s="25">
        <f t="shared" ref="A14:A21" si="1">A13+1</f>
        <v>42828</v>
      </c>
      <c r="B14" s="16">
        <f t="shared" ca="1" si="0"/>
        <v>1.6762331605346446</v>
      </c>
      <c r="D14" s="21" t="s">
        <v>6</v>
      </c>
      <c r="E14" s="20">
        <f ca="1">IFERROR(IF(WORKDAY(A14-1,1,Лист1!E2:E104)=A14,RAND(),0),0)</f>
        <v>0.91862248911704603</v>
      </c>
      <c r="J14" s="15"/>
    </row>
    <row r="15" spans="1:10" x14ac:dyDescent="0.25">
      <c r="A15" s="25">
        <f t="shared" si="1"/>
        <v>42829</v>
      </c>
      <c r="B15" s="16">
        <f t="shared" ca="1" si="0"/>
        <v>1.0640994790541678</v>
      </c>
      <c r="D15" s="21">
        <v>1.0266193429999999</v>
      </c>
      <c r="E15" s="20">
        <f ca="1">IFERROR(IF(WORKDAY(A15-1,1,Лист1!E2:E105)=A15,RAND(),0),0)</f>
        <v>0.58315617130800002</v>
      </c>
      <c r="J15" s="15"/>
    </row>
    <row r="16" spans="1:10" x14ac:dyDescent="0.25">
      <c r="A16" s="25">
        <f t="shared" si="1"/>
        <v>42830</v>
      </c>
      <c r="B16" s="16">
        <f t="shared" ca="1" si="0"/>
        <v>0.65396073575256275</v>
      </c>
      <c r="E16" s="20">
        <f ca="1">IFERROR(IF(WORKDAY(A16-1,1,Лист1!E2:E106)=A16,RAND(),0),0)</f>
        <v>0.35838870928327382</v>
      </c>
      <c r="J16" s="15"/>
    </row>
    <row r="17" spans="1:10" x14ac:dyDescent="0.25">
      <c r="A17" s="25">
        <f t="shared" si="1"/>
        <v>42831</v>
      </c>
      <c r="B17" s="16">
        <f t="shared" ca="1" si="0"/>
        <v>1.6023578757668966</v>
      </c>
      <c r="D17" s="23" t="s">
        <v>8</v>
      </c>
      <c r="E17" s="20">
        <f ca="1">IFERROR(IF(WORKDAY(A17-1,1,Лист1!E2:E107)=A17,RAND(),0),0)</f>
        <v>0.87813677413695712</v>
      </c>
      <c r="J17" s="15"/>
    </row>
    <row r="18" spans="1:10" x14ac:dyDescent="0.25">
      <c r="A18" s="25">
        <f t="shared" si="1"/>
        <v>42832</v>
      </c>
      <c r="B18" s="16">
        <f t="shared" ca="1" si="0"/>
        <v>1.2278827639752525</v>
      </c>
      <c r="D18" s="23">
        <f ca="1">D15-B46</f>
        <v>0</v>
      </c>
      <c r="E18" s="20">
        <f ca="1">IFERROR(IF(WORKDAY(A18-1,1,Лист1!E2:E108)=A18,RAND(),0),0)</f>
        <v>0.67291397613628823</v>
      </c>
      <c r="J18" s="15"/>
    </row>
    <row r="19" spans="1:10" x14ac:dyDescent="0.25">
      <c r="A19" s="25">
        <f t="shared" si="1"/>
        <v>42833</v>
      </c>
      <c r="B19" s="16">
        <f t="shared" ca="1" si="0"/>
        <v>0</v>
      </c>
      <c r="E19" s="20">
        <f ca="1">IFERROR(IF(WORKDAY(A19-1,1,Лист1!E2:E109)=A19,RAND(),0),0)</f>
        <v>0</v>
      </c>
      <c r="J19" s="15"/>
    </row>
    <row r="20" spans="1:10" x14ac:dyDescent="0.25">
      <c r="A20" s="25">
        <f t="shared" si="1"/>
        <v>42834</v>
      </c>
      <c r="B20" s="16">
        <f t="shared" ca="1" si="0"/>
        <v>0</v>
      </c>
      <c r="E20" s="20">
        <f ca="1">IFERROR(IF(WORKDAY(A20-1,1,Лист1!E2:E110)=A20,RAND(),0),0)</f>
        <v>0</v>
      </c>
      <c r="J20" s="15"/>
    </row>
    <row r="21" spans="1:10" x14ac:dyDescent="0.25">
      <c r="A21" s="25">
        <f t="shared" si="1"/>
        <v>42835</v>
      </c>
      <c r="B21" s="16">
        <f t="shared" ca="1" si="0"/>
        <v>0.4400592048708129</v>
      </c>
      <c r="E21" s="20">
        <f ca="1">IFERROR(IF(WORKDAY(A21-1,1,Лист1!E2:E111)=A21,RAND(),0),0)</f>
        <v>0.2411647088573029</v>
      </c>
      <c r="J21" s="15"/>
    </row>
    <row r="22" spans="1:10" x14ac:dyDescent="0.25">
      <c r="A22" s="25">
        <f>A21+1</f>
        <v>42836</v>
      </c>
      <c r="B22" s="16">
        <f t="shared" ca="1" si="0"/>
        <v>0.2198503761258461</v>
      </c>
      <c r="E22" s="20">
        <f ca="1">IFERROR(IF(WORKDAY(A22-1,1,Лист1!E2:E112)=A22,RAND(),0),0)</f>
        <v>0.1204841334159189</v>
      </c>
      <c r="J22" s="15"/>
    </row>
    <row r="23" spans="1:10" x14ac:dyDescent="0.25">
      <c r="A23" s="25">
        <f t="shared" ref="A23:A39" si="2">A22+1</f>
        <v>42837</v>
      </c>
      <c r="B23" s="16">
        <f t="shared" ca="1" si="0"/>
        <v>1.092525554582535</v>
      </c>
      <c r="E23" s="20">
        <f ca="1">IFERROR(IF(WORKDAY(A23-1,1,Лист1!E2:E113)=A23,RAND(),0),0)</f>
        <v>0.59873445294118832</v>
      </c>
      <c r="J23" s="15"/>
    </row>
    <row r="24" spans="1:10" x14ac:dyDescent="0.25">
      <c r="A24" s="25">
        <f t="shared" si="2"/>
        <v>42838</v>
      </c>
      <c r="B24" s="16">
        <f t="shared" ca="1" si="0"/>
        <v>0.18867334175105546</v>
      </c>
      <c r="E24" s="20">
        <f ca="1">IFERROR(IF(WORKDAY(A24-1,1,Лист1!E2:E114)=A24,RAND(),0),0)</f>
        <v>0.1033982496648046</v>
      </c>
      <c r="J24" s="15"/>
    </row>
    <row r="25" spans="1:10" x14ac:dyDescent="0.25">
      <c r="A25" s="25">
        <f t="shared" si="2"/>
        <v>42839</v>
      </c>
      <c r="B25" s="16">
        <f t="shared" ca="1" si="0"/>
        <v>1.1595600200849951</v>
      </c>
      <c r="E25" s="20">
        <f ca="1">IFERROR(IF(WORKDAY(A25-1,1,Лист1!E2:E115)=A25,RAND(),0),0)</f>
        <v>0.63547120830812043</v>
      </c>
      <c r="J25" s="15"/>
    </row>
    <row r="26" spans="1:10" x14ac:dyDescent="0.25">
      <c r="A26" s="25">
        <f t="shared" si="2"/>
        <v>42840</v>
      </c>
      <c r="B26" s="16">
        <f t="shared" ca="1" si="0"/>
        <v>0</v>
      </c>
      <c r="E26" s="20">
        <f ca="1">IFERROR(IF(WORKDAY(A26-1,1,Лист1!E16:E116)=A26,RAND(),0),0)</f>
        <v>0</v>
      </c>
      <c r="J26" s="15"/>
    </row>
    <row r="27" spans="1:10" x14ac:dyDescent="0.25">
      <c r="A27" s="25">
        <f t="shared" si="2"/>
        <v>42841</v>
      </c>
      <c r="B27" s="16">
        <f t="shared" ca="1" si="0"/>
        <v>0</v>
      </c>
      <c r="E27" s="20">
        <f ca="1">IFERROR(IF(WORKDAY(A27-1,1,Лист1!E17:E117)=A27,RAND(),0),0)</f>
        <v>0</v>
      </c>
      <c r="J27" s="15"/>
    </row>
    <row r="28" spans="1:10" x14ac:dyDescent="0.25">
      <c r="A28" s="25">
        <f t="shared" si="2"/>
        <v>42842</v>
      </c>
      <c r="B28" s="16">
        <f t="shared" ca="1" si="0"/>
        <v>2.1756845907981416E-2</v>
      </c>
      <c r="E28" s="20">
        <f ca="1">IFERROR(IF(WORKDAY(A28-1,1,Лист1!E18:E118)=A28,RAND(),0),0)</f>
        <v>1.1923357927694944E-2</v>
      </c>
      <c r="J28" s="15"/>
    </row>
    <row r="29" spans="1:10" x14ac:dyDescent="0.25">
      <c r="A29" s="25">
        <f t="shared" si="2"/>
        <v>42843</v>
      </c>
      <c r="B29" s="16">
        <f t="shared" ca="1" si="0"/>
        <v>1.5342785157770591</v>
      </c>
      <c r="E29" s="20">
        <f ca="1">IFERROR(IF(WORKDAY(A29-1,1,Лист1!E19:E119)=A29,RAND(),0),0)</f>
        <v>0.84082738746940511</v>
      </c>
      <c r="J29" s="15"/>
    </row>
    <row r="30" spans="1:10" x14ac:dyDescent="0.25">
      <c r="A30" s="25">
        <f t="shared" si="2"/>
        <v>42844</v>
      </c>
      <c r="B30" s="16">
        <f t="shared" ca="1" si="0"/>
        <v>1.1900024828171663</v>
      </c>
      <c r="E30" s="20">
        <f ca="1">IFERROR(IF(WORKDAY(A30-1,1,Лист1!E20:E120)=A30,RAND(),0),0)</f>
        <v>0.65215452632633708</v>
      </c>
    </row>
    <row r="31" spans="1:10" x14ac:dyDescent="0.25">
      <c r="A31" s="25">
        <f t="shared" si="2"/>
        <v>42845</v>
      </c>
      <c r="B31" s="16">
        <f t="shared" ca="1" si="0"/>
        <v>1.7514385804637636</v>
      </c>
      <c r="E31" s="20">
        <f ca="1">IFERROR(IF(WORKDAY(A31-1,1,Лист1!E21:E121)=A31,RAND(),0),0)</f>
        <v>0.95983715523685043</v>
      </c>
    </row>
    <row r="32" spans="1:10" x14ac:dyDescent="0.25">
      <c r="A32" s="25">
        <f t="shared" si="2"/>
        <v>42846</v>
      </c>
      <c r="B32" s="16">
        <f t="shared" ca="1" si="0"/>
        <v>1.0395668300076824</v>
      </c>
      <c r="E32" s="20">
        <f ca="1">IFERROR(IF(WORKDAY(A32-1,1,Лист1!E22:E122)=A32,RAND(),0),0)</f>
        <v>0.56971159589790066</v>
      </c>
    </row>
    <row r="33" spans="1:5" x14ac:dyDescent="0.25">
      <c r="A33" s="25">
        <f t="shared" si="2"/>
        <v>42847</v>
      </c>
      <c r="B33" s="16">
        <f t="shared" ca="1" si="0"/>
        <v>0</v>
      </c>
      <c r="E33" s="20">
        <f ca="1">IFERROR(IF(WORKDAY(A33-1,1,Лист1!E23:E123)=A33,RAND(),0),0)</f>
        <v>0</v>
      </c>
    </row>
    <row r="34" spans="1:5" x14ac:dyDescent="0.25">
      <c r="A34" s="25">
        <f t="shared" si="2"/>
        <v>42848</v>
      </c>
      <c r="B34" s="16">
        <f t="shared" ca="1" si="0"/>
        <v>0</v>
      </c>
      <c r="E34" s="20">
        <f ca="1">IFERROR(IF(WORKDAY(A34-1,1,Лист1!E24:E124)=A34,RAND(),0),0)</f>
        <v>0</v>
      </c>
    </row>
    <row r="35" spans="1:5" x14ac:dyDescent="0.25">
      <c r="A35" s="25">
        <f t="shared" si="2"/>
        <v>42849</v>
      </c>
      <c r="B35" s="16">
        <f t="shared" ca="1" si="0"/>
        <v>1.4711353532792533</v>
      </c>
      <c r="E35" s="20">
        <f ca="1">IFERROR(IF(WORKDAY(A35-1,1,Лист1!E25:E125)=A35,RAND(),0),0)</f>
        <v>0.80622317460085902</v>
      </c>
    </row>
    <row r="36" spans="1:5" x14ac:dyDescent="0.25">
      <c r="A36" s="25">
        <f t="shared" si="2"/>
        <v>42850</v>
      </c>
      <c r="B36" s="16">
        <f t="shared" ca="1" si="0"/>
        <v>0.84284515248235525</v>
      </c>
      <c r="E36" s="20">
        <f ca="1">IFERROR(IF(WORKDAY(A36-1,1,Лист1!E26:E126)=A36,RAND(),0),0)</f>
        <v>0.46190263391915221</v>
      </c>
    </row>
    <row r="37" spans="1:5" x14ac:dyDescent="0.25">
      <c r="A37" s="25">
        <f t="shared" si="2"/>
        <v>42851</v>
      </c>
      <c r="B37" s="16">
        <f t="shared" ca="1" si="0"/>
        <v>1.7909359228155035</v>
      </c>
      <c r="E37" s="20">
        <f ca="1">IFERROR(IF(WORKDAY(A37-1,1,Лист1!E27:E127)=A37,RAND(),0),0)</f>
        <v>0.9814827996489266</v>
      </c>
    </row>
    <row r="38" spans="1:5" x14ac:dyDescent="0.25">
      <c r="A38" s="25">
        <f t="shared" si="2"/>
        <v>42852</v>
      </c>
      <c r="B38" s="16">
        <f t="shared" ca="1" si="0"/>
        <v>0.90699521552152906</v>
      </c>
      <c r="E38" s="20">
        <f ca="1">IFERROR(IF(WORKDAY(A38-1,1,Лист1!E28:E128)=A38,RAND(),0),0)</f>
        <v>0.49705865634700186</v>
      </c>
    </row>
    <row r="39" spans="1:5" x14ac:dyDescent="0.25">
      <c r="A39" s="25">
        <f t="shared" si="2"/>
        <v>42853</v>
      </c>
      <c r="B39" s="16">
        <f t="shared" ca="1" si="0"/>
        <v>0.65822944842893361</v>
      </c>
      <c r="E39" s="20">
        <f ca="1">IFERROR(IF(WORKDAY(A39-1,1,Лист1!E29:E129)=A39,RAND(),0),0)</f>
        <v>0.36072808280028656</v>
      </c>
    </row>
    <row r="40" spans="1:5" x14ac:dyDescent="0.25">
      <c r="A40" s="25">
        <f>IF(DAY($A39+1)&gt;DAY(A39),$A39+1,"")</f>
        <v>42854</v>
      </c>
      <c r="B40" s="16">
        <f t="shared" ca="1" si="0"/>
        <v>0</v>
      </c>
      <c r="E40" s="20">
        <f ca="1">IFERROR(IF(WORKDAY(A40-1,1,Лист1!E30:E130)=A40,RAND(),0),0)</f>
        <v>0</v>
      </c>
    </row>
    <row r="41" spans="1:5" x14ac:dyDescent="0.25">
      <c r="A41" s="25">
        <f>IF(DAY($A40+1)&gt;DAY(A40),$A40+1,"")</f>
        <v>42855</v>
      </c>
      <c r="B41" s="16">
        <f t="shared" ca="1" si="0"/>
        <v>0</v>
      </c>
      <c r="E41" s="20">
        <f ca="1">IFERROR(IF(WORKDAY(A41-1,1,Лист1!E31:E131)=A41,RAND(),0),0)</f>
        <v>0</v>
      </c>
    </row>
    <row r="42" spans="1:5" x14ac:dyDescent="0.25">
      <c r="A42" s="25" t="str">
        <f>IF(DAY($A41+1)&gt;DAY(A41),$A41+1,"")</f>
        <v/>
      </c>
      <c r="B42" s="16">
        <f t="shared" ca="1" si="0"/>
        <v>0</v>
      </c>
      <c r="E42" s="20">
        <f ca="1">IFERROR(IF(WORKDAY(A42-1,1,Лист1!E32:E132)=A42,RAND(),0),0)</f>
        <v>0</v>
      </c>
    </row>
    <row r="43" spans="1:5" x14ac:dyDescent="0.25">
      <c r="A43" s="5"/>
      <c r="B43" s="14"/>
      <c r="E43" s="20">
        <f ca="1">SUM(E12:E42)</f>
        <v>11.252320243343316</v>
      </c>
    </row>
    <row r="44" spans="1:5" ht="45" x14ac:dyDescent="0.25">
      <c r="A44" s="13" t="s">
        <v>3</v>
      </c>
      <c r="B44" s="3">
        <f>NETWORKDAYS(B4,EOMONTH(B4,0),Лист1!E2:E102)+SUMPRODUCT((Лист1!F2:F102&gt;=B4)*(Лист1!F2:F102&lt;=EOMONTH(B4,0)))</f>
        <v>20</v>
      </c>
    </row>
    <row r="45" spans="1:5" ht="30" x14ac:dyDescent="0.25">
      <c r="A45" s="13" t="s">
        <v>5</v>
      </c>
      <c r="B45" s="16">
        <f ca="1">SUM(B12:B42)</f>
        <v>20.532386859999995</v>
      </c>
    </row>
    <row r="46" spans="1:5" x14ac:dyDescent="0.25">
      <c r="A46" s="22" t="s">
        <v>6</v>
      </c>
      <c r="B46" s="21">
        <f ca="1">B45/B44</f>
        <v>1.0266193429999997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696D3A4-F921-4FDA-B91D-DB22E03BBD25}">
            <xm:f>(WEEKDAY($A12,2)&gt;5)+ISNUMBER(MATCH($A12,Лист1!$E$2:$E$102,))-ISNUMBER(MATCH($A12,Лист1!$F$2:$F$102,))</xm:f>
            <x14:dxf>
              <fill>
                <patternFill>
                  <bgColor theme="5"/>
                </patternFill>
              </fill>
            </x14:dxf>
          </x14:cfRule>
          <xm:sqref>B12:B42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6"/>
  <sheetViews>
    <sheetView topLeftCell="A31" workbookViewId="0">
      <selection activeCell="B5" sqref="B5"/>
    </sheetView>
  </sheetViews>
  <sheetFormatPr defaultRowHeight="15" x14ac:dyDescent="0.25"/>
  <cols>
    <col min="1" max="1" width="15.42578125" customWidth="1"/>
    <col min="2" max="3" width="17.140625" customWidth="1"/>
    <col min="4" max="4" width="34.42578125" style="17" customWidth="1"/>
    <col min="5" max="9" width="9.140625" style="17"/>
    <col min="10" max="10" width="13.7109375" customWidth="1"/>
  </cols>
  <sheetData>
    <row r="4" spans="1:10" ht="18.75" x14ac:dyDescent="0.3">
      <c r="B4" s="24">
        <f>EDATE(Февраль!B4,1)</f>
        <v>42795</v>
      </c>
    </row>
    <row r="10" spans="1:10" ht="30.75" customHeight="1" x14ac:dyDescent="0.25">
      <c r="A10" s="13" t="s">
        <v>1</v>
      </c>
      <c r="B10" s="13" t="s">
        <v>9</v>
      </c>
      <c r="C10" s="2"/>
      <c r="D10" s="18" t="s">
        <v>4</v>
      </c>
      <c r="E10" s="18"/>
      <c r="F10" s="18"/>
      <c r="G10" s="18"/>
      <c r="H10" s="18"/>
      <c r="I10" s="18"/>
    </row>
    <row r="11" spans="1:10" x14ac:dyDescent="0.25">
      <c r="B11" s="4"/>
    </row>
    <row r="12" spans="1:10" x14ac:dyDescent="0.25">
      <c r="A12" s="25">
        <f>B4</f>
        <v>42795</v>
      </c>
      <c r="B12" s="16">
        <f ca="1">MIN($D$12*E12/$E$43,5)</f>
        <v>1.4469624047251217</v>
      </c>
      <c r="C12" s="13"/>
      <c r="D12" s="19">
        <f>D15*B44</f>
        <v>22.585625545999999</v>
      </c>
      <c r="E12" s="20">
        <f ca="1">IFERROR(IF(WORKDAY(A12-1,1,Лист1!E2:E102)=A12,RAND(),0),0)</f>
        <v>0.74259022986130996</v>
      </c>
    </row>
    <row r="13" spans="1:10" x14ac:dyDescent="0.25">
      <c r="A13" s="25">
        <f>A12+1</f>
        <v>42796</v>
      </c>
      <c r="B13" s="16">
        <f t="shared" ref="B13:B42" ca="1" si="0">MIN($D$12*E13/$E$43,5)</f>
        <v>0.59965978888065552</v>
      </c>
      <c r="E13" s="20">
        <f ca="1">IFERROR(IF(WORKDAY(A13-1,1,Лист1!E2:E103)=A13,RAND(),0),0)</f>
        <v>0.30774918478138635</v>
      </c>
      <c r="J13" s="15"/>
    </row>
    <row r="14" spans="1:10" x14ac:dyDescent="0.25">
      <c r="A14" s="25">
        <f t="shared" ref="A14:A21" si="1">A13+1</f>
        <v>42797</v>
      </c>
      <c r="B14" s="16">
        <f t="shared" ca="1" si="0"/>
        <v>0.73425035346896228</v>
      </c>
      <c r="D14" s="21" t="s">
        <v>6</v>
      </c>
      <c r="E14" s="20">
        <f ca="1">IFERROR(IF(WORKDAY(A14-1,1,Лист1!E2:E104)=A14,RAND(),0),0)</f>
        <v>0.37682191118285824</v>
      </c>
      <c r="J14" s="15"/>
    </row>
    <row r="15" spans="1:10" x14ac:dyDescent="0.25">
      <c r="A15" s="25">
        <f t="shared" si="1"/>
        <v>42798</v>
      </c>
      <c r="B15" s="16">
        <f t="shared" ca="1" si="0"/>
        <v>0</v>
      </c>
      <c r="D15" s="21">
        <v>1.0266193429999999</v>
      </c>
      <c r="E15" s="20">
        <f ca="1">IFERROR(IF(WORKDAY(A15-1,1,Лист1!E2:E105)=A15,RAND(),0),0)</f>
        <v>0</v>
      </c>
      <c r="J15" s="15"/>
    </row>
    <row r="16" spans="1:10" x14ac:dyDescent="0.25">
      <c r="A16" s="25">
        <f t="shared" si="1"/>
        <v>42799</v>
      </c>
      <c r="B16" s="16">
        <f t="shared" ca="1" si="0"/>
        <v>0</v>
      </c>
      <c r="E16" s="20">
        <f ca="1">IFERROR(IF(WORKDAY(A16-1,1,Лист1!E2:E106)=A16,RAND(),0),0)</f>
        <v>0</v>
      </c>
      <c r="J16" s="15"/>
    </row>
    <row r="17" spans="1:10" x14ac:dyDescent="0.25">
      <c r="A17" s="25">
        <f t="shared" si="1"/>
        <v>42800</v>
      </c>
      <c r="B17" s="16">
        <f t="shared" ca="1" si="0"/>
        <v>0.58280543843753274</v>
      </c>
      <c r="D17" s="23" t="s">
        <v>8</v>
      </c>
      <c r="E17" s="20">
        <f ca="1">IFERROR(IF(WORKDAY(A17-1,1,Лист1!E2:E107)=A17,RAND(),0),0)</f>
        <v>0.2990994258596269</v>
      </c>
      <c r="J17" s="15"/>
    </row>
    <row r="18" spans="1:10" x14ac:dyDescent="0.25">
      <c r="A18" s="25">
        <f t="shared" si="1"/>
        <v>42801</v>
      </c>
      <c r="B18" s="16">
        <f t="shared" ca="1" si="0"/>
        <v>0.19521931009185237</v>
      </c>
      <c r="D18" s="23">
        <f ca="1">D15-B46</f>
        <v>0</v>
      </c>
      <c r="E18" s="20">
        <f ca="1">IFERROR(IF(WORKDAY(A18-1,1,Лист1!E2:E108)=A18,RAND(),0),0)</f>
        <v>0.10018778088572</v>
      </c>
      <c r="J18" s="15"/>
    </row>
    <row r="19" spans="1:10" x14ac:dyDescent="0.25">
      <c r="A19" s="25">
        <f t="shared" si="1"/>
        <v>42802</v>
      </c>
      <c r="B19" s="16">
        <f t="shared" ca="1" si="0"/>
        <v>0</v>
      </c>
      <c r="E19" s="20">
        <f ca="1">IFERROR(IF(WORKDAY(A19-1,1,Лист1!E2:E109)=A19,RAND(),0),0)</f>
        <v>0</v>
      </c>
      <c r="J19" s="15"/>
    </row>
    <row r="20" spans="1:10" x14ac:dyDescent="0.25">
      <c r="A20" s="25">
        <f t="shared" si="1"/>
        <v>42803</v>
      </c>
      <c r="B20" s="16">
        <f t="shared" ca="1" si="0"/>
        <v>1.3814018366386144E-2</v>
      </c>
      <c r="E20" s="20">
        <f ca="1">IFERROR(IF(WORKDAY(A20-1,1,Лист1!E2:E110)=A20,RAND(),0),0)</f>
        <v>7.089441329301005E-3</v>
      </c>
      <c r="J20" s="15"/>
    </row>
    <row r="21" spans="1:10" x14ac:dyDescent="0.25">
      <c r="A21" s="25">
        <f t="shared" si="1"/>
        <v>42804</v>
      </c>
      <c r="B21" s="16">
        <f t="shared" ca="1" si="0"/>
        <v>1.8133926482755154</v>
      </c>
      <c r="E21" s="20">
        <f ca="1">IFERROR(IF(WORKDAY(A21-1,1,Лист1!E2:E111)=A21,RAND(),0),0)</f>
        <v>0.93064454136079555</v>
      </c>
      <c r="J21" s="15"/>
    </row>
    <row r="22" spans="1:10" x14ac:dyDescent="0.25">
      <c r="A22" s="25">
        <f>A21+1</f>
        <v>42805</v>
      </c>
      <c r="B22" s="16">
        <f t="shared" ca="1" si="0"/>
        <v>0</v>
      </c>
      <c r="E22" s="20">
        <f ca="1">IFERROR(IF(WORKDAY(A22-1,1,Лист1!E2:E112)=A22,RAND(),0),0)</f>
        <v>0</v>
      </c>
      <c r="J22" s="15"/>
    </row>
    <row r="23" spans="1:10" x14ac:dyDescent="0.25">
      <c r="A23" s="25">
        <f t="shared" ref="A23:A39" si="2">A22+1</f>
        <v>42806</v>
      </c>
      <c r="B23" s="16">
        <f t="shared" ca="1" si="0"/>
        <v>0</v>
      </c>
      <c r="E23" s="20">
        <f ca="1">IFERROR(IF(WORKDAY(A23-1,1,Лист1!E2:E113)=A23,RAND(),0),0)</f>
        <v>0</v>
      </c>
      <c r="J23" s="15"/>
    </row>
    <row r="24" spans="1:10" x14ac:dyDescent="0.25">
      <c r="A24" s="25">
        <f t="shared" si="2"/>
        <v>42807</v>
      </c>
      <c r="B24" s="16">
        <f t="shared" ca="1" si="0"/>
        <v>0.11475129307233922</v>
      </c>
      <c r="E24" s="20">
        <f ca="1">IFERROR(IF(WORKDAY(A24-1,1,Лист1!E2:E114)=A24,RAND(),0),0)</f>
        <v>5.8891087163842948E-2</v>
      </c>
      <c r="J24" s="15"/>
    </row>
    <row r="25" spans="1:10" x14ac:dyDescent="0.25">
      <c r="A25" s="25">
        <f t="shared" si="2"/>
        <v>42808</v>
      </c>
      <c r="B25" s="16">
        <f t="shared" ca="1" si="0"/>
        <v>1.0173091610730809</v>
      </c>
      <c r="E25" s="20">
        <f ca="1">IFERROR(IF(WORKDAY(A25-1,1,Лист1!E2:E115)=A25,RAND(),0),0)</f>
        <v>0.5220894760598751</v>
      </c>
      <c r="J25" s="15"/>
    </row>
    <row r="26" spans="1:10" x14ac:dyDescent="0.25">
      <c r="A26" s="25">
        <f t="shared" si="2"/>
        <v>42809</v>
      </c>
      <c r="B26" s="16">
        <f t="shared" ca="1" si="0"/>
        <v>1.0911120208344678</v>
      </c>
      <c r="E26" s="20">
        <f ca="1">IFERROR(IF(WORKDAY(A26-1,1,Лист1!E16:E116)=A26,RAND(),0),0)</f>
        <v>0.55996556905003225</v>
      </c>
      <c r="J26" s="15"/>
    </row>
    <row r="27" spans="1:10" x14ac:dyDescent="0.25">
      <c r="A27" s="25">
        <f t="shared" si="2"/>
        <v>42810</v>
      </c>
      <c r="B27" s="16">
        <f t="shared" ca="1" si="0"/>
        <v>1.8023420894166371</v>
      </c>
      <c r="E27" s="20">
        <f ca="1">IFERROR(IF(WORKDAY(A27-1,1,Лист1!E17:E117)=A27,RAND(),0),0)</f>
        <v>0.92497332487561723</v>
      </c>
      <c r="J27" s="15"/>
    </row>
    <row r="28" spans="1:10" x14ac:dyDescent="0.25">
      <c r="A28" s="25">
        <f t="shared" si="2"/>
        <v>42811</v>
      </c>
      <c r="B28" s="16">
        <f t="shared" ca="1" si="0"/>
        <v>1.9328986429895199</v>
      </c>
      <c r="E28" s="20">
        <f ca="1">IFERROR(IF(WORKDAY(A28-1,1,Лист1!E18:E118)=A28,RAND(),0),0)</f>
        <v>0.99197577138769844</v>
      </c>
      <c r="J28" s="15"/>
    </row>
    <row r="29" spans="1:10" x14ac:dyDescent="0.25">
      <c r="A29" s="25">
        <f t="shared" si="2"/>
        <v>42812</v>
      </c>
      <c r="B29" s="16">
        <f t="shared" ca="1" si="0"/>
        <v>0</v>
      </c>
      <c r="E29" s="20">
        <f ca="1">IFERROR(IF(WORKDAY(A29-1,1,Лист1!E19:E119)=A29,RAND(),0),0)</f>
        <v>0</v>
      </c>
      <c r="J29" s="15"/>
    </row>
    <row r="30" spans="1:10" x14ac:dyDescent="0.25">
      <c r="A30" s="25">
        <f t="shared" si="2"/>
        <v>42813</v>
      </c>
      <c r="B30" s="16">
        <f t="shared" ca="1" si="0"/>
        <v>0</v>
      </c>
      <c r="E30" s="20">
        <f ca="1">IFERROR(IF(WORKDAY(A30-1,1,Лист1!E20:E120)=A30,RAND(),0),0)</f>
        <v>0</v>
      </c>
    </row>
    <row r="31" spans="1:10" x14ac:dyDescent="0.25">
      <c r="A31" s="25">
        <f t="shared" si="2"/>
        <v>42814</v>
      </c>
      <c r="B31" s="16">
        <f t="shared" ca="1" si="0"/>
        <v>1.4676105243344864</v>
      </c>
      <c r="E31" s="20">
        <f ca="1">IFERROR(IF(WORKDAY(A31-1,1,Лист1!E21:E121)=A31,RAND(),0),0)</f>
        <v>0.75318697504062582</v>
      </c>
    </row>
    <row r="32" spans="1:10" x14ac:dyDescent="0.25">
      <c r="A32" s="25">
        <f t="shared" si="2"/>
        <v>42815</v>
      </c>
      <c r="B32" s="16">
        <f t="shared" ca="1" si="0"/>
        <v>1.4689266166137447</v>
      </c>
      <c r="E32" s="20">
        <f ca="1">IFERROR(IF(WORKDAY(A32-1,1,Лист1!E22:E122)=A32,RAND(),0),0)</f>
        <v>0.75386240189690179</v>
      </c>
    </row>
    <row r="33" spans="1:5" x14ac:dyDescent="0.25">
      <c r="A33" s="25">
        <f t="shared" si="2"/>
        <v>42816</v>
      </c>
      <c r="B33" s="16">
        <f t="shared" ca="1" si="0"/>
        <v>1.8900537585601105</v>
      </c>
      <c r="E33" s="20">
        <f ca="1">IFERROR(IF(WORKDAY(A33-1,1,Лист1!E23:E123)=A33,RAND(),0),0)</f>
        <v>0.96998750654203347</v>
      </c>
    </row>
    <row r="34" spans="1:5" x14ac:dyDescent="0.25">
      <c r="A34" s="25">
        <f t="shared" si="2"/>
        <v>42817</v>
      </c>
      <c r="B34" s="16">
        <f t="shared" ca="1" si="0"/>
        <v>1.0318309063414872E-2</v>
      </c>
      <c r="E34" s="20">
        <f ca="1">IFERROR(IF(WORKDAY(A34-1,1,Лист1!E24:E124)=A34,RAND(),0),0)</f>
        <v>5.295421272978329E-3</v>
      </c>
    </row>
    <row r="35" spans="1:5" x14ac:dyDescent="0.25">
      <c r="A35" s="25">
        <f t="shared" si="2"/>
        <v>42818</v>
      </c>
      <c r="B35" s="16">
        <f t="shared" ca="1" si="0"/>
        <v>1.0174209839766799</v>
      </c>
      <c r="E35" s="20">
        <f ca="1">IFERROR(IF(WORKDAY(A35-1,1,Лист1!E25:E125)=A35,RAND(),0),0)</f>
        <v>0.52214686427909629</v>
      </c>
    </row>
    <row r="36" spans="1:5" x14ac:dyDescent="0.25">
      <c r="A36" s="25">
        <f t="shared" si="2"/>
        <v>42819</v>
      </c>
      <c r="B36" s="16">
        <f t="shared" ca="1" si="0"/>
        <v>0</v>
      </c>
      <c r="E36" s="20">
        <f ca="1">IFERROR(IF(WORKDAY(A36-1,1,Лист1!E26:E126)=A36,RAND(),0),0)</f>
        <v>0</v>
      </c>
    </row>
    <row r="37" spans="1:5" x14ac:dyDescent="0.25">
      <c r="A37" s="25">
        <f t="shared" si="2"/>
        <v>42820</v>
      </c>
      <c r="B37" s="16">
        <f t="shared" ca="1" si="0"/>
        <v>0</v>
      </c>
      <c r="E37" s="20">
        <f ca="1">IFERROR(IF(WORKDAY(A37-1,1,Лист1!E27:E127)=A37,RAND(),0),0)</f>
        <v>0</v>
      </c>
    </row>
    <row r="38" spans="1:5" x14ac:dyDescent="0.25">
      <c r="A38" s="25">
        <f t="shared" si="2"/>
        <v>42821</v>
      </c>
      <c r="B38" s="16">
        <f t="shared" ca="1" si="0"/>
        <v>1.5053897694052887</v>
      </c>
      <c r="E38" s="20">
        <f ca="1">IFERROR(IF(WORKDAY(A38-1,1,Лист1!E28:E128)=A38,RAND(),0),0)</f>
        <v>0.77257552182629241</v>
      </c>
    </row>
    <row r="39" spans="1:5" x14ac:dyDescent="0.25">
      <c r="A39" s="25">
        <f t="shared" si="2"/>
        <v>42822</v>
      </c>
      <c r="B39" s="16">
        <f t="shared" ca="1" si="0"/>
        <v>0.58488357194102158</v>
      </c>
      <c r="E39" s="20">
        <f ca="1">IFERROR(IF(WORKDAY(A39-1,1,Лист1!E29:E129)=A39,RAND(),0),0)</f>
        <v>0.30016593707719474</v>
      </c>
    </row>
    <row r="40" spans="1:5" x14ac:dyDescent="0.25">
      <c r="A40" s="25">
        <f>IF(DAY($A39+1)&gt;DAY(A39),$A39+1,"")</f>
        <v>42823</v>
      </c>
      <c r="B40" s="16">
        <f t="shared" ca="1" si="0"/>
        <v>1.6501499879680879</v>
      </c>
      <c r="E40" s="20">
        <f ca="1">IFERROR(IF(WORKDAY(A40-1,1,Лист1!E30:E130)=A40,RAND(),0),0)</f>
        <v>0.84686737877176965</v>
      </c>
    </row>
    <row r="41" spans="1:5" x14ac:dyDescent="0.25">
      <c r="A41" s="25">
        <f>IF(DAY($A40+1)&gt;DAY(A40),$A40+1,"")</f>
        <v>42824</v>
      </c>
      <c r="B41" s="16">
        <f t="shared" ca="1" si="0"/>
        <v>0.67775042286879472</v>
      </c>
      <c r="E41" s="20">
        <f ca="1">IFERROR(IF(WORKDAY(A41-1,1,Лист1!E31:E131)=A41,RAND(),0),0)</f>
        <v>0.34782579054108054</v>
      </c>
    </row>
    <row r="42" spans="1:5" x14ac:dyDescent="0.25">
      <c r="A42" s="25">
        <f>IF(DAY($A41+1)&gt;DAY(A41),$A41+1,"")</f>
        <v>42825</v>
      </c>
      <c r="B42" s="16">
        <f t="shared" ca="1" si="0"/>
        <v>0.96860443163630483</v>
      </c>
      <c r="E42" s="20">
        <f ca="1">IFERROR(IF(WORKDAY(A42-1,1,Лист1!E32:E132)=A42,RAND(),0),0)</f>
        <v>0.49709390180744017</v>
      </c>
    </row>
    <row r="43" spans="1:5" x14ac:dyDescent="0.25">
      <c r="A43" s="5"/>
      <c r="B43" s="14"/>
      <c r="E43" s="20">
        <f ca="1">SUM(E12:E42)</f>
        <v>11.591085442853474</v>
      </c>
    </row>
    <row r="44" spans="1:5" ht="45" x14ac:dyDescent="0.25">
      <c r="A44" s="13" t="s">
        <v>3</v>
      </c>
      <c r="B44" s="3">
        <f>NETWORKDAYS(B4,EOMONTH(B4,0),Лист1!E2:E102)+SUMPRODUCT((Лист1!F2:F102&gt;=B4)*(Лист1!F2:F102&lt;=EOMONTH(B4,0)))</f>
        <v>22</v>
      </c>
    </row>
    <row r="45" spans="1:5" ht="30" x14ac:dyDescent="0.25">
      <c r="A45" s="13" t="s">
        <v>5</v>
      </c>
      <c r="B45" s="16">
        <f ca="1">SUM(B12:B42)</f>
        <v>22.585625546000003</v>
      </c>
    </row>
    <row r="46" spans="1:5" x14ac:dyDescent="0.25">
      <c r="A46" s="22" t="s">
        <v>6</v>
      </c>
      <c r="B46" s="21">
        <f ca="1">B45/B44</f>
        <v>1.0266193430000001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8F3B94B-0FD3-4B22-910B-E8DE58369669}">
            <xm:f>(WEEKDAY($A12,2)&gt;5)+ISNUMBER(MATCH($A12,Лист1!$E$2:$E$102,))-ISNUMBER(MATCH($A12,Лист1!$F$2:$F$102,))</xm:f>
            <x14:dxf>
              <fill>
                <patternFill>
                  <bgColor theme="5"/>
                </patternFill>
              </fill>
            </x14:dxf>
          </x14:cfRule>
          <xm:sqref>B12:B42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6"/>
  <sheetViews>
    <sheetView workbookViewId="0">
      <selection activeCell="B5" sqref="B5"/>
    </sheetView>
  </sheetViews>
  <sheetFormatPr defaultRowHeight="15" x14ac:dyDescent="0.25"/>
  <cols>
    <col min="1" max="1" width="15.42578125" customWidth="1"/>
    <col min="2" max="3" width="17.140625" customWidth="1"/>
    <col min="4" max="4" width="34.42578125" style="17" customWidth="1"/>
    <col min="5" max="9" width="9.140625" style="17"/>
    <col min="10" max="10" width="13.7109375" customWidth="1"/>
  </cols>
  <sheetData>
    <row r="4" spans="1:10" ht="18.75" x14ac:dyDescent="0.3">
      <c r="B4" s="24">
        <f>EDATE(Январь!B4,1)</f>
        <v>42767</v>
      </c>
    </row>
    <row r="10" spans="1:10" ht="30.75" customHeight="1" x14ac:dyDescent="0.25">
      <c r="A10" s="13" t="s">
        <v>1</v>
      </c>
      <c r="B10" s="13" t="s">
        <v>9</v>
      </c>
      <c r="C10" s="2"/>
      <c r="D10" s="18" t="s">
        <v>4</v>
      </c>
      <c r="E10" s="18"/>
      <c r="F10" s="18"/>
      <c r="G10" s="18"/>
      <c r="H10" s="18"/>
      <c r="I10" s="18"/>
    </row>
    <row r="11" spans="1:10" x14ac:dyDescent="0.25">
      <c r="B11" s="4"/>
    </row>
    <row r="12" spans="1:10" x14ac:dyDescent="0.25">
      <c r="A12" s="25">
        <f>B4</f>
        <v>42767</v>
      </c>
      <c r="B12" s="16">
        <f ca="1">MIN($D$12*E12/$E$43,5)</f>
        <v>1.1369737463682457</v>
      </c>
      <c r="C12" s="13"/>
      <c r="D12" s="19">
        <f>D15*B44</f>
        <v>18.479148173999999</v>
      </c>
      <c r="E12" s="20">
        <f ca="1">IFERROR(IF(WORKDAY(A12-1,1,Лист1!E2:E102)=A12,RAND(),0),0)</f>
        <v>0.6871482772424915</v>
      </c>
    </row>
    <row r="13" spans="1:10" x14ac:dyDescent="0.25">
      <c r="A13" s="25">
        <f>A12+1</f>
        <v>42768</v>
      </c>
      <c r="B13" s="16">
        <f t="shared" ref="B13:B42" ca="1" si="0">MIN($D$12*E13/$E$43,5)</f>
        <v>1.1369555027899565</v>
      </c>
      <c r="E13" s="20">
        <f ca="1">IFERROR(IF(WORKDAY(A13-1,1,Лист1!E2:E103)=A13,RAND(),0),0)</f>
        <v>0.68713725144402238</v>
      </c>
      <c r="J13" s="15"/>
    </row>
    <row r="14" spans="1:10" x14ac:dyDescent="0.25">
      <c r="A14" s="25">
        <f t="shared" ref="A14:A21" si="1">A13+1</f>
        <v>42769</v>
      </c>
      <c r="B14" s="16">
        <f t="shared" ca="1" si="0"/>
        <v>1.5527832038270957</v>
      </c>
      <c r="D14" s="21" t="s">
        <v>6</v>
      </c>
      <c r="E14" s="20">
        <f ca="1">IFERROR(IF(WORKDAY(A14-1,1,Лист1!E2:E104)=A14,RAND(),0),0)</f>
        <v>0.93844937655691951</v>
      </c>
      <c r="J14" s="15"/>
    </row>
    <row r="15" spans="1:10" x14ac:dyDescent="0.25">
      <c r="A15" s="25">
        <f t="shared" si="1"/>
        <v>42770</v>
      </c>
      <c r="B15" s="16">
        <f t="shared" ca="1" si="0"/>
        <v>0</v>
      </c>
      <c r="D15" s="21">
        <v>1.0266193429999999</v>
      </c>
      <c r="E15" s="20">
        <f ca="1">IFERROR(IF(WORKDAY(A15-1,1,Лист1!E2:E105)=A15,RAND(),0),0)</f>
        <v>0</v>
      </c>
      <c r="J15" s="15"/>
    </row>
    <row r="16" spans="1:10" x14ac:dyDescent="0.25">
      <c r="A16" s="25">
        <f t="shared" si="1"/>
        <v>42771</v>
      </c>
      <c r="B16" s="16">
        <f t="shared" ca="1" si="0"/>
        <v>0</v>
      </c>
      <c r="E16" s="20">
        <f ca="1">IFERROR(IF(WORKDAY(A16-1,1,Лист1!E2:E106)=A16,RAND(),0),0)</f>
        <v>0</v>
      </c>
      <c r="J16" s="15"/>
    </row>
    <row r="17" spans="1:10" x14ac:dyDescent="0.25">
      <c r="A17" s="25">
        <f t="shared" si="1"/>
        <v>42772</v>
      </c>
      <c r="B17" s="16">
        <f t="shared" ca="1" si="0"/>
        <v>0.50015660768398651</v>
      </c>
      <c r="D17" s="23" t="s">
        <v>8</v>
      </c>
      <c r="E17" s="20">
        <f ca="1">IFERROR(IF(WORKDAY(A17-1,1,Лист1!E2:E107)=A17,RAND(),0),0)</f>
        <v>0.30227764925909517</v>
      </c>
      <c r="J17" s="15"/>
    </row>
    <row r="18" spans="1:10" x14ac:dyDescent="0.25">
      <c r="A18" s="25">
        <f t="shared" si="1"/>
        <v>42773</v>
      </c>
      <c r="B18" s="16">
        <f t="shared" ca="1" si="0"/>
        <v>0.46422112577731511</v>
      </c>
      <c r="D18" s="23">
        <f ca="1">D15-B46</f>
        <v>0</v>
      </c>
      <c r="E18" s="20">
        <f ca="1">IFERROR(IF(WORKDAY(A18-1,1,Лист1!E2:E108)=A18,RAND(),0),0)</f>
        <v>0.28055946573645618</v>
      </c>
      <c r="J18" s="15"/>
    </row>
    <row r="19" spans="1:10" x14ac:dyDescent="0.25">
      <c r="A19" s="25">
        <f t="shared" si="1"/>
        <v>42774</v>
      </c>
      <c r="B19" s="16">
        <f t="shared" ca="1" si="0"/>
        <v>9.6617642767308401E-2</v>
      </c>
      <c r="E19" s="20">
        <f ca="1">IFERROR(IF(WORKDAY(A19-1,1,Лист1!E2:E109)=A19,RAND(),0),0)</f>
        <v>5.8392418462478446E-2</v>
      </c>
      <c r="J19" s="15"/>
    </row>
    <row r="20" spans="1:10" x14ac:dyDescent="0.25">
      <c r="A20" s="25">
        <f t="shared" si="1"/>
        <v>42775</v>
      </c>
      <c r="B20" s="16">
        <f t="shared" ca="1" si="0"/>
        <v>1.0491043270101656</v>
      </c>
      <c r="E20" s="20">
        <f ca="1">IFERROR(IF(WORKDAY(A20-1,1,Лист1!E2:E110)=A20,RAND(),0),0)</f>
        <v>0.6340429875846888</v>
      </c>
      <c r="J20" s="15"/>
    </row>
    <row r="21" spans="1:10" x14ac:dyDescent="0.25">
      <c r="A21" s="25">
        <f t="shared" si="1"/>
        <v>42776</v>
      </c>
      <c r="B21" s="16">
        <f t="shared" ca="1" si="0"/>
        <v>1.2985047259527409</v>
      </c>
      <c r="E21" s="20">
        <f ca="1">IFERROR(IF(WORKDAY(A21-1,1,Лист1!E2:E111)=A21,RAND(),0),0)</f>
        <v>0.78477210954057541</v>
      </c>
      <c r="J21" s="15"/>
    </row>
    <row r="22" spans="1:10" x14ac:dyDescent="0.25">
      <c r="A22" s="25">
        <f>A21+1</f>
        <v>42777</v>
      </c>
      <c r="B22" s="16">
        <f t="shared" ca="1" si="0"/>
        <v>0</v>
      </c>
      <c r="E22" s="20">
        <f ca="1">IFERROR(IF(WORKDAY(A22-1,1,Лист1!E2:E112)=A22,RAND(),0),0)</f>
        <v>0</v>
      </c>
      <c r="J22" s="15"/>
    </row>
    <row r="23" spans="1:10" x14ac:dyDescent="0.25">
      <c r="A23" s="25">
        <f t="shared" ref="A23:A39" si="2">A22+1</f>
        <v>42778</v>
      </c>
      <c r="B23" s="16">
        <f t="shared" ca="1" si="0"/>
        <v>0</v>
      </c>
      <c r="E23" s="20">
        <f ca="1">IFERROR(IF(WORKDAY(A23-1,1,Лист1!E2:E113)=A23,RAND(),0),0)</f>
        <v>0</v>
      </c>
      <c r="J23" s="15"/>
    </row>
    <row r="24" spans="1:10" x14ac:dyDescent="0.25">
      <c r="A24" s="25">
        <f t="shared" si="2"/>
        <v>42779</v>
      </c>
      <c r="B24" s="16">
        <f t="shared" ca="1" si="0"/>
        <v>0.37911480461061148</v>
      </c>
      <c r="E24" s="20">
        <f ca="1">IFERROR(IF(WORKDAY(A24-1,1,Лист1!E2:E114)=A24,RAND(),0),0)</f>
        <v>0.22912409868515249</v>
      </c>
      <c r="J24" s="15"/>
    </row>
    <row r="25" spans="1:10" x14ac:dyDescent="0.25">
      <c r="A25" s="25">
        <f t="shared" si="2"/>
        <v>42780</v>
      </c>
      <c r="B25" s="16">
        <f t="shared" ca="1" si="0"/>
        <v>6.14483683681534E-2</v>
      </c>
      <c r="E25" s="20">
        <f ca="1">IFERROR(IF(WORKDAY(A25-1,1,Лист1!E2:E115)=A25,RAND(),0),0)</f>
        <v>3.7137304707705154E-2</v>
      </c>
      <c r="J25" s="15"/>
    </row>
    <row r="26" spans="1:10" x14ac:dyDescent="0.25">
      <c r="A26" s="25">
        <f t="shared" si="2"/>
        <v>42781</v>
      </c>
      <c r="B26" s="16">
        <f t="shared" ca="1" si="0"/>
        <v>0.90174359384668334</v>
      </c>
      <c r="E26" s="20">
        <f ca="1">IFERROR(IF(WORKDAY(A26-1,1,Лист1!E16:E116)=A26,RAND(),0),0)</f>
        <v>0.54498317046057254</v>
      </c>
      <c r="J26" s="15"/>
    </row>
    <row r="27" spans="1:10" x14ac:dyDescent="0.25">
      <c r="A27" s="25">
        <f t="shared" si="2"/>
        <v>42782</v>
      </c>
      <c r="B27" s="16">
        <f t="shared" ca="1" si="0"/>
        <v>1.391888038134095</v>
      </c>
      <c r="E27" s="20">
        <f ca="1">IFERROR(IF(WORKDAY(A27-1,1,Лист1!E17:E117)=A27,RAND(),0),0)</f>
        <v>0.84120980855832606</v>
      </c>
      <c r="J27" s="15"/>
    </row>
    <row r="28" spans="1:10" x14ac:dyDescent="0.25">
      <c r="A28" s="25">
        <f t="shared" si="2"/>
        <v>42783</v>
      </c>
      <c r="B28" s="16">
        <f t="shared" ca="1" si="0"/>
        <v>1.2720299666945296</v>
      </c>
      <c r="E28" s="20">
        <f ca="1">IFERROR(IF(WORKDAY(A28-1,1,Лист1!E18:E118)=A28,RAND(),0),0)</f>
        <v>0.76877166513911133</v>
      </c>
      <c r="J28" s="15"/>
    </row>
    <row r="29" spans="1:10" x14ac:dyDescent="0.25">
      <c r="A29" s="25">
        <f t="shared" si="2"/>
        <v>42784</v>
      </c>
      <c r="B29" s="16">
        <f t="shared" ca="1" si="0"/>
        <v>0</v>
      </c>
      <c r="E29" s="20">
        <f ca="1">IFERROR(IF(WORKDAY(A29-1,1,Лист1!E19:E119)=A29,RAND(),0),0)</f>
        <v>0</v>
      </c>
      <c r="J29" s="15"/>
    </row>
    <row r="30" spans="1:10" x14ac:dyDescent="0.25">
      <c r="A30" s="25">
        <f t="shared" si="2"/>
        <v>42785</v>
      </c>
      <c r="B30" s="16">
        <f t="shared" ca="1" si="0"/>
        <v>0</v>
      </c>
      <c r="E30" s="20">
        <f ca="1">IFERROR(IF(WORKDAY(A30-1,1,Лист1!E20:E120)=A30,RAND(),0),0)</f>
        <v>0</v>
      </c>
    </row>
    <row r="31" spans="1:10" x14ac:dyDescent="0.25">
      <c r="A31" s="25">
        <f t="shared" si="2"/>
        <v>42786</v>
      </c>
      <c r="B31" s="16">
        <f t="shared" ca="1" si="0"/>
        <v>1.1591982656745039</v>
      </c>
      <c r="E31" s="20">
        <f ca="1">IFERROR(IF(WORKDAY(A31-1,1,Лист1!E21:E121)=A31,RAND(),0),0)</f>
        <v>0.70058002111750939</v>
      </c>
    </row>
    <row r="32" spans="1:10" x14ac:dyDescent="0.25">
      <c r="A32" s="25">
        <f t="shared" si="2"/>
        <v>42787</v>
      </c>
      <c r="B32" s="16">
        <f t="shared" ca="1" si="0"/>
        <v>0.24582328233081274</v>
      </c>
      <c r="E32" s="20">
        <f ca="1">IFERROR(IF(WORKDAY(A32-1,1,Лист1!E22:E122)=A32,RAND(),0),0)</f>
        <v>0.14856723429126861</v>
      </c>
    </row>
    <row r="33" spans="1:5" x14ac:dyDescent="0.25">
      <c r="A33" s="25">
        <f t="shared" si="2"/>
        <v>42788</v>
      </c>
      <c r="B33" s="16">
        <f t="shared" ca="1" si="0"/>
        <v>1.3427682440691515</v>
      </c>
      <c r="E33" s="20">
        <f ca="1">IFERROR(IF(WORKDAY(A33-1,1,Лист1!E23:E123)=A33,RAND(),0),0)</f>
        <v>0.81152347501012811</v>
      </c>
    </row>
    <row r="34" spans="1:5" x14ac:dyDescent="0.25">
      <c r="A34" s="25">
        <f t="shared" si="2"/>
        <v>42789</v>
      </c>
      <c r="B34" s="16">
        <f t="shared" ca="1" si="0"/>
        <v>1.423582574588407</v>
      </c>
      <c r="E34" s="20">
        <f ca="1">IFERROR(IF(WORKDAY(A34-1,1,Лист1!E24:E124)=A34,RAND(),0),0)</f>
        <v>0.86036490883407679</v>
      </c>
    </row>
    <row r="35" spans="1:5" x14ac:dyDescent="0.25">
      <c r="A35" s="25">
        <f t="shared" si="2"/>
        <v>42790</v>
      </c>
      <c r="B35" s="16">
        <f t="shared" ca="1" si="0"/>
        <v>1.4738179391526289</v>
      </c>
      <c r="E35" s="20">
        <f ca="1">IFERROR(IF(WORKDAY(A35-1,1,Лист1!E25:E125)=A35,RAND(),0),0)</f>
        <v>0.89072545526464808</v>
      </c>
    </row>
    <row r="36" spans="1:5" x14ac:dyDescent="0.25">
      <c r="A36" s="25">
        <f t="shared" si="2"/>
        <v>42791</v>
      </c>
      <c r="B36" s="16">
        <f t="shared" ca="1" si="0"/>
        <v>0</v>
      </c>
      <c r="E36" s="20">
        <f ca="1">IFERROR(IF(WORKDAY(A36-1,1,Лист1!E26:E126)=A36,RAND(),0),0)</f>
        <v>0</v>
      </c>
    </row>
    <row r="37" spans="1:5" x14ac:dyDescent="0.25">
      <c r="A37" s="25">
        <f t="shared" si="2"/>
        <v>42792</v>
      </c>
      <c r="B37" s="16">
        <f t="shared" ca="1" si="0"/>
        <v>0</v>
      </c>
      <c r="E37" s="20">
        <f ca="1">IFERROR(IF(WORKDAY(A37-1,1,Лист1!E27:E127)=A37,RAND(),0),0)</f>
        <v>0</v>
      </c>
    </row>
    <row r="38" spans="1:5" x14ac:dyDescent="0.25">
      <c r="A38" s="25">
        <f t="shared" si="2"/>
        <v>42793</v>
      </c>
      <c r="B38" s="16">
        <f t="shared" ca="1" si="0"/>
        <v>1.494473879657283</v>
      </c>
      <c r="E38" s="20">
        <f ca="1">IFERROR(IF(WORKDAY(A38-1,1,Лист1!E28:E128)=A38,RAND(),0),0)</f>
        <v>0.90320920344083444</v>
      </c>
    </row>
    <row r="39" spans="1:5" x14ac:dyDescent="0.25">
      <c r="A39" s="25">
        <f t="shared" si="2"/>
        <v>42794</v>
      </c>
      <c r="B39" s="16">
        <f t="shared" ca="1" si="0"/>
        <v>9.7942334696323921E-2</v>
      </c>
      <c r="E39" s="20">
        <f ca="1">IFERROR(IF(WORKDAY(A39-1,1,Лист1!E29:E129)=A39,RAND(),0),0)</f>
        <v>5.9193017227232358E-2</v>
      </c>
    </row>
    <row r="40" spans="1:5" x14ac:dyDescent="0.25">
      <c r="A40" s="25" t="str">
        <f>IF(DAY($A39+1)&gt;DAY(A39),$A39+1,"")</f>
        <v/>
      </c>
      <c r="B40" s="16">
        <f t="shared" ca="1" si="0"/>
        <v>0</v>
      </c>
      <c r="E40" s="20">
        <f ca="1">IFERROR(IF(WORKDAY(A40-1,1,Лист1!E30:E130)=A40,RAND(),0),0)</f>
        <v>0</v>
      </c>
    </row>
    <row r="41" spans="1:5" x14ac:dyDescent="0.25">
      <c r="A41" s="25" t="e">
        <f>IF(DAY($A40+1)&gt;DAY(A40),$A40+1,"")</f>
        <v>#VALUE!</v>
      </c>
      <c r="B41" s="16">
        <f t="shared" ca="1" si="0"/>
        <v>0</v>
      </c>
      <c r="E41" s="20">
        <f ca="1">IFERROR(IF(WORKDAY(A41-1,1,Лист1!E31:E131)=A41,RAND(),0),0)</f>
        <v>0</v>
      </c>
    </row>
    <row r="42" spans="1:5" x14ac:dyDescent="0.25">
      <c r="A42" s="25" t="e">
        <f>IF(DAY($A41+1)&gt;DAY(A41),$A41+1,"")</f>
        <v>#VALUE!</v>
      </c>
      <c r="B42" s="16">
        <f t="shared" ca="1" si="0"/>
        <v>0</v>
      </c>
      <c r="E42" s="20">
        <f ca="1">IFERROR(IF(WORKDAY(A42-1,1,Лист1!E32:E132)=A42,RAND(),0),0)</f>
        <v>0</v>
      </c>
    </row>
    <row r="43" spans="1:5" x14ac:dyDescent="0.25">
      <c r="A43" s="5"/>
      <c r="B43" s="14"/>
      <c r="E43" s="20">
        <f ca="1">SUM(E12:E42)</f>
        <v>11.168168898563293</v>
      </c>
    </row>
    <row r="44" spans="1:5" ht="45" x14ac:dyDescent="0.25">
      <c r="A44" s="13" t="s">
        <v>3</v>
      </c>
      <c r="B44" s="3">
        <f>NETWORKDAYS(B4,EOMONTH(B4,0),Лист1!E2:E102)+SUMPRODUCT((Лист1!F2:F102&gt;=B4)*(Лист1!F2:F102&lt;=EOMONTH(B4,0)))</f>
        <v>18</v>
      </c>
    </row>
    <row r="45" spans="1:5" ht="30" x14ac:dyDescent="0.25">
      <c r="A45" s="13" t="s">
        <v>5</v>
      </c>
      <c r="B45" s="16">
        <f ca="1">SUM(B12:B42)</f>
        <v>18.479148173999995</v>
      </c>
    </row>
    <row r="46" spans="1:5" x14ac:dyDescent="0.25">
      <c r="A46" s="22" t="s">
        <v>6</v>
      </c>
      <c r="B46" s="21">
        <f ca="1">B45/B44</f>
        <v>1.0266193429999997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C7049E6-196D-4066-8B11-F879912486BD}">
            <xm:f>(WEEKDAY($A12,2)&gt;5)+ISNUMBER(MATCH($A12,Лист1!$E$2:$E$102,))-ISNUMBER(MATCH($A12,Лист1!$F$2:$F$102,))</xm:f>
            <x14:dxf>
              <fill>
                <patternFill>
                  <bgColor theme="5"/>
                </patternFill>
              </fill>
            </x14:dxf>
          </x14:cfRule>
          <xm:sqref>B12:B42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4:J46"/>
  <sheetViews>
    <sheetView topLeftCell="A25" workbookViewId="0">
      <selection activeCell="E13" sqref="E13"/>
    </sheetView>
  </sheetViews>
  <sheetFormatPr defaultRowHeight="15" x14ac:dyDescent="0.25"/>
  <cols>
    <col min="1" max="1" width="15.42578125" customWidth="1"/>
    <col min="2" max="3" width="17.140625" customWidth="1"/>
    <col min="4" max="4" width="34.42578125" style="17" customWidth="1"/>
    <col min="5" max="9" width="9.140625" style="17"/>
    <col min="10" max="10" width="13.7109375" customWidth="1"/>
  </cols>
  <sheetData>
    <row r="4" spans="1:10" ht="18.75" x14ac:dyDescent="0.3">
      <c r="B4" s="24">
        <f>Лист1!B10</f>
        <v>42736</v>
      </c>
    </row>
    <row r="10" spans="1:10" ht="30.75" customHeight="1" x14ac:dyDescent="0.25">
      <c r="A10" s="13" t="s">
        <v>1</v>
      </c>
      <c r="B10" s="13" t="s">
        <v>9</v>
      </c>
      <c r="C10" s="2"/>
      <c r="D10" s="18" t="s">
        <v>4</v>
      </c>
      <c r="E10" s="18"/>
      <c r="F10" s="18"/>
      <c r="G10" s="18"/>
      <c r="H10" s="18"/>
      <c r="I10" s="18"/>
    </row>
    <row r="11" spans="1:10" x14ac:dyDescent="0.25">
      <c r="B11" s="4"/>
    </row>
    <row r="12" spans="1:10" x14ac:dyDescent="0.25">
      <c r="A12" s="25">
        <f>B4</f>
        <v>42736</v>
      </c>
      <c r="B12" s="16">
        <f ca="1">MIN($D$12*E12/$E$43,5)</f>
        <v>0</v>
      </c>
      <c r="C12" s="13"/>
      <c r="D12" s="19">
        <f>D15*B44</f>
        <v>20.532386859999999</v>
      </c>
      <c r="E12" s="20">
        <f ca="1">IFERROR(IF(WORKDAY(A12-1,1,Лист1!E2:E102)=A12,RAND(),0),0)</f>
        <v>0</v>
      </c>
    </row>
    <row r="13" spans="1:10" x14ac:dyDescent="0.25">
      <c r="A13" s="25">
        <f>A12+1</f>
        <v>42737</v>
      </c>
      <c r="B13" s="16">
        <f t="shared" ref="B13:B42" ca="1" si="0">MIN($D$12*E13/$E$43,5)</f>
        <v>0</v>
      </c>
      <c r="E13" s="20">
        <f ca="1">IFERROR(IF(WORKDAY(A13-1,1,Лист1!E2:E103)=A13,RAND(),0),0)</f>
        <v>0</v>
      </c>
      <c r="J13" s="15"/>
    </row>
    <row r="14" spans="1:10" x14ac:dyDescent="0.25">
      <c r="A14" s="25">
        <f t="shared" ref="A14:A21" si="1">A13+1</f>
        <v>42738</v>
      </c>
      <c r="B14" s="16">
        <f t="shared" ca="1" si="0"/>
        <v>0</v>
      </c>
      <c r="D14" s="21" t="s">
        <v>6</v>
      </c>
      <c r="E14" s="20">
        <f ca="1">IFERROR(IF(WORKDAY(A14-1,1,Лист1!E2:E104)=A14,RAND(),0),0)</f>
        <v>0</v>
      </c>
      <c r="J14" s="15"/>
    </row>
    <row r="15" spans="1:10" x14ac:dyDescent="0.25">
      <c r="A15" s="25">
        <f t="shared" si="1"/>
        <v>42739</v>
      </c>
      <c r="B15" s="16">
        <f t="shared" ca="1" si="0"/>
        <v>0</v>
      </c>
      <c r="D15" s="21">
        <v>1.0266193429999999</v>
      </c>
      <c r="E15" s="20">
        <f ca="1">IFERROR(IF(WORKDAY(A15-1,1,Лист1!E2:E105)=A15,RAND(),0),0)</f>
        <v>0</v>
      </c>
      <c r="J15" s="15"/>
    </row>
    <row r="16" spans="1:10" x14ac:dyDescent="0.25">
      <c r="A16" s="25">
        <f t="shared" si="1"/>
        <v>42740</v>
      </c>
      <c r="B16" s="16">
        <f t="shared" ca="1" si="0"/>
        <v>0</v>
      </c>
      <c r="E16" s="20">
        <f ca="1">IFERROR(IF(WORKDAY(A16-1,1,Лист1!E2:E106)=A16,RAND(),0),0)</f>
        <v>0</v>
      </c>
      <c r="J16" s="15"/>
    </row>
    <row r="17" spans="1:10" x14ac:dyDescent="0.25">
      <c r="A17" s="25">
        <f t="shared" si="1"/>
        <v>42741</v>
      </c>
      <c r="B17" s="16">
        <f t="shared" ca="1" si="0"/>
        <v>0</v>
      </c>
      <c r="D17" s="23" t="s">
        <v>8</v>
      </c>
      <c r="E17" s="20">
        <f ca="1">IFERROR(IF(WORKDAY(A17-1,1,Лист1!E2:E107)=A17,RAND(),0),0)</f>
        <v>0</v>
      </c>
      <c r="J17" s="15"/>
    </row>
    <row r="18" spans="1:10" x14ac:dyDescent="0.25">
      <c r="A18" s="25">
        <f t="shared" si="1"/>
        <v>42742</v>
      </c>
      <c r="B18" s="16">
        <f t="shared" ca="1" si="0"/>
        <v>0</v>
      </c>
      <c r="D18" s="23">
        <f ca="1">D15-B46</f>
        <v>0</v>
      </c>
      <c r="E18" s="20">
        <f ca="1">IFERROR(IF(WORKDAY(A18-1,1,Лист1!E2:E108)=A18,RAND(),0),0)</f>
        <v>0</v>
      </c>
      <c r="J18" s="15"/>
    </row>
    <row r="19" spans="1:10" x14ac:dyDescent="0.25">
      <c r="A19" s="25">
        <f t="shared" si="1"/>
        <v>42743</v>
      </c>
      <c r="B19" s="16">
        <f t="shared" ca="1" si="0"/>
        <v>0</v>
      </c>
      <c r="E19" s="20">
        <f ca="1">IFERROR(IF(WORKDAY(A19-1,1,Лист1!E2:E109)=A19,RAND(),0),0)</f>
        <v>0</v>
      </c>
      <c r="J19" s="15"/>
    </row>
    <row r="20" spans="1:10" x14ac:dyDescent="0.25">
      <c r="A20" s="25">
        <f t="shared" si="1"/>
        <v>42744</v>
      </c>
      <c r="B20" s="16">
        <f t="shared" ca="1" si="0"/>
        <v>1.743401760284861</v>
      </c>
      <c r="E20" s="20">
        <f ca="1">IFERROR(IF(WORKDAY(A20-1,1,Лист1!E2:E110)=A20,RAND(),0),0)</f>
        <v>0.81064147882869675</v>
      </c>
      <c r="J20" s="15"/>
    </row>
    <row r="21" spans="1:10" x14ac:dyDescent="0.25">
      <c r="A21" s="25">
        <f t="shared" si="1"/>
        <v>42745</v>
      </c>
      <c r="B21" s="16">
        <f t="shared" ca="1" si="0"/>
        <v>1.0068677801522885</v>
      </c>
      <c r="D21" s="26"/>
      <c r="E21" s="20">
        <f ca="1">IFERROR(IF(WORKDAY(A21-1,1,Лист1!E2:E111)=A21,RAND(),0),0)</f>
        <v>0.46817022035945099</v>
      </c>
      <c r="J21" s="15"/>
    </row>
    <row r="22" spans="1:10" x14ac:dyDescent="0.25">
      <c r="A22" s="25">
        <f>A21+1</f>
        <v>42746</v>
      </c>
      <c r="B22" s="16">
        <f t="shared" ca="1" si="0"/>
        <v>1.4513623990478108</v>
      </c>
      <c r="E22" s="20">
        <f ca="1">IFERROR(IF(WORKDAY(A22-1,1,Лист1!E2:E112)=A22,RAND(),0),0)</f>
        <v>0.67484993320658559</v>
      </c>
      <c r="J22" s="15"/>
    </row>
    <row r="23" spans="1:10" x14ac:dyDescent="0.25">
      <c r="A23" s="25">
        <f t="shared" ref="A23:A39" si="2">A22+1</f>
        <v>42747</v>
      </c>
      <c r="B23" s="16">
        <f t="shared" ca="1" si="0"/>
        <v>0.88387906654413551</v>
      </c>
      <c r="E23" s="20">
        <f ca="1">IFERROR(IF(WORKDAY(A23-1,1,Лист1!E2:E113)=A23,RAND(),0),0)</f>
        <v>0.4109833143061602</v>
      </c>
      <c r="J23" s="15"/>
    </row>
    <row r="24" spans="1:10" x14ac:dyDescent="0.25">
      <c r="A24" s="25">
        <f t="shared" si="2"/>
        <v>42748</v>
      </c>
      <c r="B24" s="16">
        <f t="shared" ca="1" si="0"/>
        <v>1.1316475598955986</v>
      </c>
      <c r="E24" s="20">
        <f ca="1">IFERROR(IF(WORKDAY(A24-1,1,Лист1!E2:E114)=A24,RAND(),0),0)</f>
        <v>0.52618993072300391</v>
      </c>
      <c r="J24" s="15"/>
    </row>
    <row r="25" spans="1:10" x14ac:dyDescent="0.25">
      <c r="A25" s="25">
        <f t="shared" si="2"/>
        <v>42749</v>
      </c>
      <c r="B25" s="16">
        <f t="shared" ca="1" si="0"/>
        <v>0</v>
      </c>
      <c r="E25" s="20">
        <f ca="1">IFERROR(IF(WORKDAY(A25-1,1,Лист1!E2:E115)=A25,RAND(),0),0)</f>
        <v>0</v>
      </c>
      <c r="J25" s="15"/>
    </row>
    <row r="26" spans="1:10" x14ac:dyDescent="0.25">
      <c r="A26" s="25">
        <f t="shared" si="2"/>
        <v>42750</v>
      </c>
      <c r="B26" s="16">
        <f t="shared" ca="1" si="0"/>
        <v>0</v>
      </c>
      <c r="E26" s="20">
        <f ca="1">IFERROR(IF(WORKDAY(A26-1,1,Лист1!E16:E116)=A26,RAND(),0),0)</f>
        <v>0</v>
      </c>
      <c r="J26" s="15"/>
    </row>
    <row r="27" spans="1:10" x14ac:dyDescent="0.25">
      <c r="A27" s="25">
        <f t="shared" si="2"/>
        <v>42751</v>
      </c>
      <c r="B27" s="16">
        <f t="shared" ca="1" si="0"/>
        <v>0.6674073955881259</v>
      </c>
      <c r="E27" s="20">
        <f ca="1">IFERROR(IF(WORKDAY(A27-1,1,Лист1!E17:E117)=A27,RAND(),0),0)</f>
        <v>0.310328996141639</v>
      </c>
      <c r="J27" s="15"/>
    </row>
    <row r="28" spans="1:10" x14ac:dyDescent="0.25">
      <c r="A28" s="25">
        <f t="shared" si="2"/>
        <v>42752</v>
      </c>
      <c r="B28" s="16">
        <f t="shared" ca="1" si="0"/>
        <v>1.4942540374702413</v>
      </c>
      <c r="E28" s="20">
        <f ca="1">IFERROR(IF(WORKDAY(A28-1,1,Лист1!E18:E118)=A28,RAND(),0),0)</f>
        <v>0.6947935526247877</v>
      </c>
      <c r="J28" s="15"/>
    </row>
    <row r="29" spans="1:10" x14ac:dyDescent="0.25">
      <c r="A29" s="25">
        <f t="shared" si="2"/>
        <v>42753</v>
      </c>
      <c r="B29" s="16">
        <f t="shared" ca="1" si="0"/>
        <v>1.416207138814378</v>
      </c>
      <c r="E29" s="20">
        <f ca="1">IFERROR(IF(WORKDAY(A29-1,1,Лист1!E19:E119)=A29,RAND(),0),0)</f>
        <v>0.65850355063807131</v>
      </c>
      <c r="J29" s="15"/>
    </row>
    <row r="30" spans="1:10" x14ac:dyDescent="0.25">
      <c r="A30" s="25">
        <f t="shared" si="2"/>
        <v>42754</v>
      </c>
      <c r="B30" s="16">
        <f t="shared" ca="1" si="0"/>
        <v>1.0102339649483989</v>
      </c>
      <c r="E30" s="20">
        <f ca="1">IFERROR(IF(WORKDAY(A30-1,1,Лист1!E20:E120)=A30,RAND(),0),0)</f>
        <v>0.46973541840117128</v>
      </c>
    </row>
    <row r="31" spans="1:10" x14ac:dyDescent="0.25">
      <c r="A31" s="25">
        <f t="shared" si="2"/>
        <v>42755</v>
      </c>
      <c r="B31" s="16">
        <f t="shared" ca="1" si="0"/>
        <v>0.36160861788220588</v>
      </c>
      <c r="E31" s="20">
        <f ca="1">IFERROR(IF(WORKDAY(A31-1,1,Лист1!E21:E121)=A31,RAND(),0),0)</f>
        <v>0.16813964023377836</v>
      </c>
    </row>
    <row r="32" spans="1:10" x14ac:dyDescent="0.25">
      <c r="A32" s="25">
        <f t="shared" si="2"/>
        <v>42756</v>
      </c>
      <c r="B32" s="16">
        <f t="shared" ca="1" si="0"/>
        <v>0</v>
      </c>
      <c r="E32" s="20">
        <f ca="1">IFERROR(IF(WORKDAY(A32-1,1,Лист1!E22:E122)=A32,RAND(),0),0)</f>
        <v>0</v>
      </c>
    </row>
    <row r="33" spans="1:5" x14ac:dyDescent="0.25">
      <c r="A33" s="25">
        <f t="shared" si="2"/>
        <v>42757</v>
      </c>
      <c r="B33" s="16">
        <f t="shared" ca="1" si="0"/>
        <v>0</v>
      </c>
      <c r="E33" s="20">
        <f ca="1">IFERROR(IF(WORKDAY(A33-1,1,Лист1!E23:E123)=A33,RAND(),0),0)</f>
        <v>0</v>
      </c>
    </row>
    <row r="34" spans="1:5" x14ac:dyDescent="0.25">
      <c r="A34" s="25">
        <f t="shared" si="2"/>
        <v>42758</v>
      </c>
      <c r="B34" s="16">
        <f t="shared" ca="1" si="0"/>
        <v>1.2320579498563509</v>
      </c>
      <c r="E34" s="20">
        <f ca="1">IFERROR(IF(WORKDAY(A34-1,1,Лист1!E24:E124)=A34,RAND(),0),0)</f>
        <v>0.57287843870882271</v>
      </c>
    </row>
    <row r="35" spans="1:5" x14ac:dyDescent="0.25">
      <c r="A35" s="25">
        <f t="shared" si="2"/>
        <v>42759</v>
      </c>
      <c r="B35" s="16">
        <f t="shared" ca="1" si="0"/>
        <v>1.2158938958888881</v>
      </c>
      <c r="E35" s="20">
        <f ca="1">IFERROR(IF(WORKDAY(A35-1,1,Лист1!E25:E125)=A35,RAND(),0),0)</f>
        <v>0.56536252762593497</v>
      </c>
    </row>
    <row r="36" spans="1:5" x14ac:dyDescent="0.25">
      <c r="A36" s="25">
        <f t="shared" si="2"/>
        <v>42760</v>
      </c>
      <c r="B36" s="16">
        <f t="shared" ca="1" si="0"/>
        <v>1.0607804646250321</v>
      </c>
      <c r="E36" s="20">
        <f ca="1">IFERROR(IF(WORKDAY(A36-1,1,Лист1!E26:E126)=A36,RAND(),0),0)</f>
        <v>0.49323837118056113</v>
      </c>
    </row>
    <row r="37" spans="1:5" x14ac:dyDescent="0.25">
      <c r="A37" s="25">
        <f t="shared" si="2"/>
        <v>42761</v>
      </c>
      <c r="B37" s="16">
        <f t="shared" ca="1" si="0"/>
        <v>1.1780936737324708</v>
      </c>
      <c r="E37" s="20">
        <f ca="1">IFERROR(IF(WORKDAY(A37-1,1,Лист1!E27:E127)=A37,RAND(),0),0)</f>
        <v>0.54778629896368758</v>
      </c>
    </row>
    <row r="38" spans="1:5" x14ac:dyDescent="0.25">
      <c r="A38" s="25">
        <f t="shared" si="2"/>
        <v>42762</v>
      </c>
      <c r="B38" s="16">
        <f t="shared" ca="1" si="0"/>
        <v>1.4812011889026533</v>
      </c>
      <c r="E38" s="20">
        <f ca="1">IFERROR(IF(WORKDAY(A38-1,1,Лист1!E28:E128)=A38,RAND(),0),0)</f>
        <v>0.68872428006421182</v>
      </c>
    </row>
    <row r="39" spans="1:5" x14ac:dyDescent="0.25">
      <c r="A39" s="25">
        <f t="shared" si="2"/>
        <v>42763</v>
      </c>
      <c r="B39" s="16">
        <f t="shared" ca="1" si="0"/>
        <v>0</v>
      </c>
      <c r="E39" s="20">
        <f ca="1">IFERROR(IF(WORKDAY(A39-1,1,Лист1!E29:E129)=A39,RAND(),0),0)</f>
        <v>0</v>
      </c>
    </row>
    <row r="40" spans="1:5" x14ac:dyDescent="0.25">
      <c r="A40" s="25">
        <f>IF(DAY($A39+1)&gt;DAY(A39),$A39+1,"")</f>
        <v>42764</v>
      </c>
      <c r="B40" s="16">
        <f t="shared" ca="1" si="0"/>
        <v>0</v>
      </c>
      <c r="E40" s="20">
        <f ca="1">IFERROR(IF(WORKDAY(A40-1,1,Лист1!E30:E130)=A40,RAND(),0),0)</f>
        <v>0</v>
      </c>
    </row>
    <row r="41" spans="1:5" x14ac:dyDescent="0.25">
      <c r="A41" s="25">
        <f>IF(DAY($A40+1)&gt;DAY(A40),$A40+1,"")</f>
        <v>42765</v>
      </c>
      <c r="B41" s="16">
        <f t="shared" ca="1" si="0"/>
        <v>2.0388941296201732</v>
      </c>
      <c r="E41" s="20">
        <f ca="1">IFERROR(IF(WORKDAY(A41-1,1,Лист1!E31:E131)=A41,RAND(),0),0)</f>
        <v>0.94803859331906737</v>
      </c>
    </row>
    <row r="42" spans="1:5" x14ac:dyDescent="0.25">
      <c r="A42" s="25">
        <f>IF(DAY($A41+1)&gt;DAY(A41),$A41+1,"")</f>
        <v>42766</v>
      </c>
      <c r="B42" s="16">
        <f t="shared" ca="1" si="0"/>
        <v>1.1585958367463891</v>
      </c>
      <c r="E42" s="20">
        <f ca="1">IFERROR(IF(WORKDAY(A42-1,1,Лист1!E32:E132)=A42,RAND(),0),0)</f>
        <v>0.53872025591588457</v>
      </c>
    </row>
    <row r="43" spans="1:5" x14ac:dyDescent="0.25">
      <c r="A43" s="5"/>
      <c r="B43" s="14"/>
      <c r="E43" s="20">
        <f ca="1">SUM(E12:E42)</f>
        <v>9.5470848012415139</v>
      </c>
    </row>
    <row r="44" spans="1:5" ht="45" x14ac:dyDescent="0.25">
      <c r="A44" s="13" t="s">
        <v>3</v>
      </c>
      <c r="B44" s="3">
        <f>NETWORKDAYS(B4,EOMONTH(B4,0),Лист1!E2:E102)+SUMPRODUCT((Лист1!F2:F102&gt;=B4)*(Лист1!F2:F102&lt;=EOMONTH(B4,0)))</f>
        <v>20</v>
      </c>
    </row>
    <row r="45" spans="1:5" ht="30" x14ac:dyDescent="0.25">
      <c r="A45" s="13" t="s">
        <v>5</v>
      </c>
      <c r="B45" s="16">
        <f ca="1">SUM(B12:B42)</f>
        <v>20.532386860000006</v>
      </c>
    </row>
    <row r="46" spans="1:5" x14ac:dyDescent="0.25">
      <c r="A46" s="22" t="s">
        <v>6</v>
      </c>
      <c r="B46" s="21">
        <f ca="1">B45/B44</f>
        <v>1.0266193430000004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BEBAD62D-B24E-45D7-89A3-AAF983A39CD4}">
            <xm:f>(WEEKDAY($A12,2)&gt;5)+ISNUMBER(MATCH($A12,Лист1!$E$2:$E$102,))-ISNUMBER(MATCH($A12,Лист1!$F$2:$F$102,))</xm:f>
            <x14:dxf>
              <fill>
                <patternFill>
                  <bgColor theme="5"/>
                </patternFill>
              </fill>
            </x14:dxf>
          </x14:cfRule>
          <xm:sqref>B12:B42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F102"/>
  <sheetViews>
    <sheetView tabSelected="1" workbookViewId="0">
      <selection activeCell="F10" sqref="F10"/>
    </sheetView>
  </sheetViews>
  <sheetFormatPr defaultRowHeight="15" x14ac:dyDescent="0.25"/>
  <cols>
    <col min="1" max="1" width="13.140625" customWidth="1"/>
    <col min="2" max="2" width="10.140625" bestFit="1" customWidth="1"/>
    <col min="5" max="5" width="27.140625" customWidth="1"/>
    <col min="6" max="6" width="17.7109375" customWidth="1"/>
  </cols>
  <sheetData>
    <row r="1" spans="1:6" ht="18.75" thickBot="1" x14ac:dyDescent="0.3">
      <c r="E1" s="6" t="s">
        <v>7</v>
      </c>
      <c r="F1" s="7" t="s">
        <v>2</v>
      </c>
    </row>
    <row r="2" spans="1:6" x14ac:dyDescent="0.25">
      <c r="E2" s="8">
        <v>42737</v>
      </c>
      <c r="F2" s="9">
        <v>42749</v>
      </c>
    </row>
    <row r="3" spans="1:6" x14ac:dyDescent="0.25">
      <c r="E3" s="10">
        <v>42738</v>
      </c>
      <c r="F3" s="11">
        <v>42756</v>
      </c>
    </row>
    <row r="4" spans="1:6" x14ac:dyDescent="0.25">
      <c r="E4" s="10">
        <v>42739</v>
      </c>
      <c r="F4" s="11">
        <v>42764</v>
      </c>
    </row>
    <row r="5" spans="1:6" x14ac:dyDescent="0.25">
      <c r="E5" s="10">
        <v>42740</v>
      </c>
      <c r="F5" s="11"/>
    </row>
    <row r="6" spans="1:6" x14ac:dyDescent="0.25">
      <c r="E6" s="10">
        <v>42741</v>
      </c>
      <c r="F6" s="11"/>
    </row>
    <row r="7" spans="1:6" x14ac:dyDescent="0.25">
      <c r="E7" s="10">
        <v>42789</v>
      </c>
      <c r="F7" s="11"/>
    </row>
    <row r="8" spans="1:6" x14ac:dyDescent="0.25">
      <c r="E8" s="10">
        <v>42790</v>
      </c>
      <c r="F8" s="11"/>
    </row>
    <row r="9" spans="1:6" x14ac:dyDescent="0.25">
      <c r="E9" s="10">
        <v>42802</v>
      </c>
      <c r="F9" s="11"/>
    </row>
    <row r="10" spans="1:6" x14ac:dyDescent="0.25">
      <c r="A10" t="s">
        <v>0</v>
      </c>
      <c r="B10" s="1">
        <v>42736</v>
      </c>
      <c r="E10" s="10">
        <v>42856</v>
      </c>
      <c r="F10" s="11"/>
    </row>
    <row r="11" spans="1:6" x14ac:dyDescent="0.25">
      <c r="E11" s="10">
        <v>42863</v>
      </c>
      <c r="F11" s="11"/>
    </row>
    <row r="12" spans="1:6" x14ac:dyDescent="0.25">
      <c r="E12" s="12">
        <v>42864</v>
      </c>
      <c r="F12" s="11"/>
    </row>
    <row r="13" spans="1:6" x14ac:dyDescent="0.25">
      <c r="E13" s="10">
        <v>42898</v>
      </c>
      <c r="F13" s="11"/>
    </row>
    <row r="14" spans="1:6" x14ac:dyDescent="0.25">
      <c r="E14" s="10">
        <v>43045</v>
      </c>
      <c r="F14" s="11"/>
    </row>
    <row r="15" spans="1:6" x14ac:dyDescent="0.25">
      <c r="E15" s="10"/>
      <c r="F15" s="11"/>
    </row>
    <row r="16" spans="1:6" x14ac:dyDescent="0.25">
      <c r="E16" s="10"/>
      <c r="F16" s="11"/>
    </row>
    <row r="17" spans="5:6" x14ac:dyDescent="0.25">
      <c r="E17" s="10"/>
      <c r="F17" s="11"/>
    </row>
    <row r="18" spans="5:6" x14ac:dyDescent="0.25">
      <c r="E18" s="10"/>
      <c r="F18" s="11"/>
    </row>
    <row r="19" spans="5:6" x14ac:dyDescent="0.25">
      <c r="E19" s="10"/>
      <c r="F19" s="11"/>
    </row>
    <row r="20" spans="5:6" x14ac:dyDescent="0.25">
      <c r="E20" s="10"/>
      <c r="F20" s="11"/>
    </row>
    <row r="21" spans="5:6" x14ac:dyDescent="0.25">
      <c r="E21" s="10"/>
      <c r="F21" s="11"/>
    </row>
    <row r="22" spans="5:6" x14ac:dyDescent="0.25">
      <c r="E22" s="10"/>
      <c r="F22" s="11"/>
    </row>
    <row r="23" spans="5:6" x14ac:dyDescent="0.25">
      <c r="E23" s="10"/>
      <c r="F23" s="11"/>
    </row>
    <row r="24" spans="5:6" x14ac:dyDescent="0.25">
      <c r="E24" s="10"/>
      <c r="F24" s="11"/>
    </row>
    <row r="25" spans="5:6" x14ac:dyDescent="0.25">
      <c r="E25" s="10"/>
      <c r="F25" s="11"/>
    </row>
    <row r="26" spans="5:6" x14ac:dyDescent="0.25">
      <c r="E26" s="10"/>
      <c r="F26" s="11"/>
    </row>
    <row r="27" spans="5:6" x14ac:dyDescent="0.25">
      <c r="E27" s="10"/>
      <c r="F27" s="11"/>
    </row>
    <row r="28" spans="5:6" x14ac:dyDescent="0.25">
      <c r="E28" s="10"/>
      <c r="F28" s="11"/>
    </row>
    <row r="29" spans="5:6" x14ac:dyDescent="0.25">
      <c r="E29" s="10"/>
      <c r="F29" s="11"/>
    </row>
    <row r="30" spans="5:6" x14ac:dyDescent="0.25">
      <c r="E30" s="10"/>
      <c r="F30" s="11"/>
    </row>
    <row r="31" spans="5:6" x14ac:dyDescent="0.25">
      <c r="E31" s="10"/>
      <c r="F31" s="11"/>
    </row>
    <row r="32" spans="5:6" x14ac:dyDescent="0.25">
      <c r="E32" s="10"/>
      <c r="F32" s="11"/>
    </row>
    <row r="33" spans="5:6" x14ac:dyDescent="0.25">
      <c r="E33" s="10"/>
      <c r="F33" s="11"/>
    </row>
    <row r="34" spans="5:6" x14ac:dyDescent="0.25">
      <c r="E34" s="10"/>
      <c r="F34" s="11"/>
    </row>
    <row r="35" spans="5:6" x14ac:dyDescent="0.25">
      <c r="E35" s="10"/>
      <c r="F35" s="11"/>
    </row>
    <row r="36" spans="5:6" x14ac:dyDescent="0.25">
      <c r="E36" s="10"/>
      <c r="F36" s="11"/>
    </row>
    <row r="37" spans="5:6" x14ac:dyDescent="0.25">
      <c r="E37" s="10"/>
      <c r="F37" s="11"/>
    </row>
    <row r="38" spans="5:6" x14ac:dyDescent="0.25">
      <c r="E38" s="10"/>
      <c r="F38" s="11"/>
    </row>
    <row r="39" spans="5:6" x14ac:dyDescent="0.25">
      <c r="E39" s="10"/>
      <c r="F39" s="11"/>
    </row>
    <row r="40" spans="5:6" x14ac:dyDescent="0.25">
      <c r="E40" s="10"/>
      <c r="F40" s="11"/>
    </row>
    <row r="41" spans="5:6" x14ac:dyDescent="0.25">
      <c r="E41" s="10"/>
      <c r="F41" s="11"/>
    </row>
    <row r="42" spans="5:6" x14ac:dyDescent="0.25">
      <c r="E42" s="10"/>
      <c r="F42" s="11"/>
    </row>
    <row r="43" spans="5:6" x14ac:dyDescent="0.25">
      <c r="E43" s="10"/>
      <c r="F43" s="11"/>
    </row>
    <row r="44" spans="5:6" x14ac:dyDescent="0.25">
      <c r="E44" s="10"/>
      <c r="F44" s="11"/>
    </row>
    <row r="45" spans="5:6" x14ac:dyDescent="0.25">
      <c r="E45" s="10"/>
      <c r="F45" s="11"/>
    </row>
    <row r="46" spans="5:6" x14ac:dyDescent="0.25">
      <c r="E46" s="10"/>
      <c r="F46" s="11"/>
    </row>
    <row r="47" spans="5:6" x14ac:dyDescent="0.25">
      <c r="E47" s="10"/>
      <c r="F47" s="11"/>
    </row>
    <row r="48" spans="5:6" x14ac:dyDescent="0.25">
      <c r="E48" s="10"/>
      <c r="F48" s="11"/>
    </row>
    <row r="49" spans="5:6" x14ac:dyDescent="0.25">
      <c r="E49" s="10"/>
      <c r="F49" s="11"/>
    </row>
    <row r="50" spans="5:6" x14ac:dyDescent="0.25">
      <c r="E50" s="10"/>
      <c r="F50" s="11"/>
    </row>
    <row r="51" spans="5:6" x14ac:dyDescent="0.25">
      <c r="E51" s="10"/>
      <c r="F51" s="11"/>
    </row>
    <row r="52" spans="5:6" x14ac:dyDescent="0.25">
      <c r="E52" s="10"/>
      <c r="F52" s="11"/>
    </row>
    <row r="53" spans="5:6" x14ac:dyDescent="0.25">
      <c r="E53" s="10"/>
      <c r="F53" s="11"/>
    </row>
    <row r="54" spans="5:6" x14ac:dyDescent="0.25">
      <c r="E54" s="10"/>
      <c r="F54" s="11"/>
    </row>
    <row r="55" spans="5:6" x14ac:dyDescent="0.25">
      <c r="E55" s="10"/>
      <c r="F55" s="11"/>
    </row>
    <row r="56" spans="5:6" x14ac:dyDescent="0.25">
      <c r="E56" s="10"/>
      <c r="F56" s="11"/>
    </row>
    <row r="57" spans="5:6" x14ac:dyDescent="0.25">
      <c r="E57" s="10"/>
      <c r="F57" s="11"/>
    </row>
    <row r="58" spans="5:6" x14ac:dyDescent="0.25">
      <c r="E58" s="10"/>
      <c r="F58" s="11"/>
    </row>
    <row r="59" spans="5:6" x14ac:dyDescent="0.25">
      <c r="E59" s="10"/>
      <c r="F59" s="11"/>
    </row>
    <row r="60" spans="5:6" x14ac:dyDescent="0.25">
      <c r="E60" s="10"/>
      <c r="F60" s="11"/>
    </row>
    <row r="61" spans="5:6" x14ac:dyDescent="0.25">
      <c r="E61" s="10"/>
      <c r="F61" s="11"/>
    </row>
    <row r="62" spans="5:6" x14ac:dyDescent="0.25">
      <c r="E62" s="10"/>
      <c r="F62" s="11"/>
    </row>
    <row r="63" spans="5:6" x14ac:dyDescent="0.25">
      <c r="E63" s="10"/>
      <c r="F63" s="11"/>
    </row>
    <row r="64" spans="5:6" x14ac:dyDescent="0.25">
      <c r="E64" s="10"/>
      <c r="F64" s="11"/>
    </row>
    <row r="65" spans="5:6" x14ac:dyDescent="0.25">
      <c r="E65" s="10"/>
      <c r="F65" s="11"/>
    </row>
    <row r="66" spans="5:6" x14ac:dyDescent="0.25">
      <c r="E66" s="10"/>
      <c r="F66" s="11"/>
    </row>
    <row r="67" spans="5:6" x14ac:dyDescent="0.25">
      <c r="E67" s="10"/>
      <c r="F67" s="11"/>
    </row>
    <row r="68" spans="5:6" x14ac:dyDescent="0.25">
      <c r="E68" s="10"/>
      <c r="F68" s="11"/>
    </row>
    <row r="69" spans="5:6" x14ac:dyDescent="0.25">
      <c r="E69" s="10"/>
      <c r="F69" s="11"/>
    </row>
    <row r="70" spans="5:6" x14ac:dyDescent="0.25">
      <c r="E70" s="10"/>
      <c r="F70" s="11"/>
    </row>
    <row r="71" spans="5:6" x14ac:dyDescent="0.25">
      <c r="E71" s="10"/>
      <c r="F71" s="11"/>
    </row>
    <row r="72" spans="5:6" x14ac:dyDescent="0.25">
      <c r="E72" s="10"/>
      <c r="F72" s="11"/>
    </row>
    <row r="73" spans="5:6" x14ac:dyDescent="0.25">
      <c r="E73" s="10"/>
      <c r="F73" s="11"/>
    </row>
    <row r="74" spans="5:6" x14ac:dyDescent="0.25">
      <c r="E74" s="10"/>
      <c r="F74" s="11"/>
    </row>
    <row r="75" spans="5:6" x14ac:dyDescent="0.25">
      <c r="E75" s="10"/>
      <c r="F75" s="11"/>
    </row>
    <row r="76" spans="5:6" x14ac:dyDescent="0.25">
      <c r="E76" s="10"/>
      <c r="F76" s="11"/>
    </row>
    <row r="77" spans="5:6" x14ac:dyDescent="0.25">
      <c r="E77" s="10"/>
      <c r="F77" s="11"/>
    </row>
    <row r="78" spans="5:6" x14ac:dyDescent="0.25">
      <c r="E78" s="10"/>
      <c r="F78" s="11"/>
    </row>
    <row r="79" spans="5:6" x14ac:dyDescent="0.25">
      <c r="E79" s="10"/>
      <c r="F79" s="11"/>
    </row>
    <row r="80" spans="5:6" x14ac:dyDescent="0.25">
      <c r="E80" s="10"/>
      <c r="F80" s="11"/>
    </row>
    <row r="81" spans="5:6" x14ac:dyDescent="0.25">
      <c r="E81" s="10"/>
      <c r="F81" s="11"/>
    </row>
    <row r="82" spans="5:6" x14ac:dyDescent="0.25">
      <c r="E82" s="10"/>
      <c r="F82" s="11"/>
    </row>
    <row r="83" spans="5:6" x14ac:dyDescent="0.25">
      <c r="E83" s="10"/>
      <c r="F83" s="11"/>
    </row>
    <row r="84" spans="5:6" x14ac:dyDescent="0.25">
      <c r="E84" s="10"/>
      <c r="F84" s="11"/>
    </row>
    <row r="85" spans="5:6" x14ac:dyDescent="0.25">
      <c r="E85" s="10"/>
      <c r="F85" s="11"/>
    </row>
    <row r="86" spans="5:6" x14ac:dyDescent="0.25">
      <c r="E86" s="10"/>
      <c r="F86" s="11"/>
    </row>
    <row r="87" spans="5:6" x14ac:dyDescent="0.25">
      <c r="E87" s="10"/>
      <c r="F87" s="11"/>
    </row>
    <row r="88" spans="5:6" x14ac:dyDescent="0.25">
      <c r="E88" s="10"/>
      <c r="F88" s="11"/>
    </row>
    <row r="89" spans="5:6" x14ac:dyDescent="0.25">
      <c r="E89" s="10"/>
      <c r="F89" s="11"/>
    </row>
    <row r="90" spans="5:6" x14ac:dyDescent="0.25">
      <c r="E90" s="10"/>
      <c r="F90" s="11"/>
    </row>
    <row r="91" spans="5:6" x14ac:dyDescent="0.25">
      <c r="E91" s="10"/>
      <c r="F91" s="11"/>
    </row>
    <row r="92" spans="5:6" x14ac:dyDescent="0.25">
      <c r="E92" s="10"/>
      <c r="F92" s="11"/>
    </row>
    <row r="93" spans="5:6" x14ac:dyDescent="0.25">
      <c r="E93" s="10"/>
      <c r="F93" s="11"/>
    </row>
    <row r="94" spans="5:6" x14ac:dyDescent="0.25">
      <c r="E94" s="10"/>
      <c r="F94" s="11"/>
    </row>
    <row r="95" spans="5:6" x14ac:dyDescent="0.25">
      <c r="E95" s="10"/>
      <c r="F95" s="11"/>
    </row>
    <row r="96" spans="5:6" x14ac:dyDescent="0.25">
      <c r="E96" s="10"/>
      <c r="F96" s="11"/>
    </row>
    <row r="97" spans="5:6" x14ac:dyDescent="0.25">
      <c r="E97" s="10"/>
      <c r="F97" s="11"/>
    </row>
    <row r="98" spans="5:6" x14ac:dyDescent="0.25">
      <c r="E98" s="10"/>
      <c r="F98" s="11"/>
    </row>
    <row r="99" spans="5:6" x14ac:dyDescent="0.25">
      <c r="E99" s="10"/>
      <c r="F99" s="11"/>
    </row>
    <row r="100" spans="5:6" x14ac:dyDescent="0.25">
      <c r="E100" s="10"/>
      <c r="F100" s="11"/>
    </row>
    <row r="101" spans="5:6" x14ac:dyDescent="0.25">
      <c r="E101" s="10"/>
      <c r="F101" s="11"/>
    </row>
    <row r="102" spans="5:6" x14ac:dyDescent="0.25">
      <c r="E102" s="10"/>
      <c r="F102" s="11"/>
    </row>
  </sheetData>
  <conditionalFormatting sqref="E1:F28">
    <cfRule type="duplicateValues" priority="6"/>
  </conditionalFormatting>
  <conditionalFormatting sqref="E2:E28">
    <cfRule type="expression" dxfId="3" priority="5">
      <formula>WEEKDAY(E2,2)&gt;5</formula>
    </cfRule>
  </conditionalFormatting>
  <conditionalFormatting sqref="F2:F28">
    <cfRule type="expression" dxfId="2" priority="4">
      <formula>WEEKDAY(F2,2)&lt;6</formula>
    </cfRule>
  </conditionalFormatting>
  <conditionalFormatting sqref="E29:F102">
    <cfRule type="duplicateValues" priority="3"/>
  </conditionalFormatting>
  <conditionalFormatting sqref="E29:E102">
    <cfRule type="expression" dxfId="1" priority="2">
      <formula>WEEKDAY(E29,2)&gt;5</formula>
    </cfRule>
  </conditionalFormatting>
  <conditionalFormatting sqref="F29:F102">
    <cfRule type="expression" dxfId="0" priority="1">
      <formula>WEEKDAY(F29,2)&lt;6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Май</vt:lpstr>
      <vt:lpstr>Апрель</vt:lpstr>
      <vt:lpstr>Март</vt:lpstr>
      <vt:lpstr>Февраль</vt:lpstr>
      <vt:lpstr>Январь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Digital</cp:lastModifiedBy>
  <dcterms:created xsi:type="dcterms:W3CDTF">2017-05-25T09:42:52Z</dcterms:created>
  <dcterms:modified xsi:type="dcterms:W3CDTF">2017-06-16T15:49:59Z</dcterms:modified>
</cp:coreProperties>
</file>