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ЭтаКнига" hidePivotFieldList="1"/>
  <bookViews>
    <workbookView xWindow="0" yWindow="0" windowWidth="20490" windowHeight="7755" tabRatio="893" activeTab="1"/>
  </bookViews>
  <sheets>
    <sheet name="Свод" sheetId="1" r:id="rId1"/>
    <sheet name="Лист1" sheetId="4" r:id="rId2"/>
    <sheet name="Свод (POWERPIVOT)" sheetId="3" r:id="rId3"/>
  </sheets>
  <calcPr calcId="152511"/>
  <pivotCaches>
    <pivotCache cacheId="17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" i="1" l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J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</calcChain>
</file>

<file path=xl/connections.xml><?xml version="1.0" encoding="utf-8"?>
<connections xmlns="http://schemas.openxmlformats.org/spreadsheetml/2006/main">
  <connection id="1" keepAlive="1" name="PowerPivot Data" description="Это соединение используется Excel для связи между книгой и внедренными данными PowerPivot. Его не следует изменять или удалять вручную." type="5" refreshedVersion="4">
    <dbPr connection="Provider=MSOLAP.5;Persist Security Info=True;Initial Catalog=Microsoft_SQLServer_AnalysisServices;Data Source=$Embedded$;MDX Compatibility=1;Safety Options=2;ConnectTo=11.0;MDX Missing Member Mode=Error;Optimize Response=3;Cell Error Mode=TextValue" command="Model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<sst xmlns="http://schemas.openxmlformats.org/spreadsheetml/2006/main" count="217" uniqueCount="19">
  <si>
    <t>PRODUCT NAME</t>
  </si>
  <si>
    <t>BRAND</t>
  </si>
  <si>
    <t>WEIGHT</t>
  </si>
  <si>
    <t>ГОРОД</t>
  </si>
  <si>
    <t>МЕСЯЦ</t>
  </si>
  <si>
    <t>бут</t>
  </si>
  <si>
    <t>нд</t>
  </si>
  <si>
    <t>руб</t>
  </si>
  <si>
    <t>СВЦ</t>
  </si>
  <si>
    <t>CENTRAL</t>
  </si>
  <si>
    <t>0.7L - =&lt;0.75L</t>
  </si>
  <si>
    <t>Товар 1.1</t>
  </si>
  <si>
    <t>Товар 1.2</t>
  </si>
  <si>
    <t>Бренд 1</t>
  </si>
  <si>
    <t>СВЦ бренд</t>
  </si>
  <si>
    <t>нд бренд</t>
  </si>
  <si>
    <t>Weight Sum</t>
  </si>
  <si>
    <t>Названия строк</t>
  </si>
  <si>
    <t>Общий итог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</si>
</sst>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_₽"/>
    <numFmt numFmtId="165" formatCode="[$-419]mmmm\ yyyy;@"/>
    <numFmt numFmtId="166" formatCode="#,##0.0000"/>
    <numFmt numFmtId="167" formatCode="#,##0.00\ &quot;₽&quot;;\-#,##0.00\ &quot;₽&quot;;#,##0.00\ &quot;₽&quot;"/>
  </numFmts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1"/>
      </bottom>
      <diagonal/>
    </border>
  </borders>
  <cellStyleXfs count="2">
    <xf numFmtId="0" fontId="0" fillId="0" borderId="0"/>
    <xf numFmtId="0" fontId="2" fillId="0" borderId="0"/>
  </cellStyleXfs>
  <cellXfs count="14">
    <xf numFmtId="0" fontId="0" fillId="0" borderId="0" xfId="0"/>
    <xf numFmtId="164" fontId="0" fillId="0" borderId="0" xfId="0" applyNumberFormat="1" applyAlignment="1">
      <alignment horizontal="center" vertical="center" wrapText="1"/>
    </xf>
    <xf numFmtId="165" fontId="0" fillId="0" borderId="0" xfId="0" applyNumberFormat="1"/>
    <xf numFmtId="4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166" fontId="1" fillId="2" borderId="1" xfId="0" applyNumberFormat="1" applyFont="1" applyFill="1" applyBorder="1" applyAlignment="1">
      <alignment horizontal="center" vertical="center" wrapText="1"/>
    </xf>
    <xf numFmtId="166" fontId="0" fillId="0" borderId="0" xfId="0" applyNumberFormat="1"/>
    <xf numFmtId="164" fontId="3" fillId="2" borderId="1" xfId="0" applyNumberFormat="1" applyFont="1" applyFill="1" applyBorder="1" applyAlignment="1">
      <alignment horizontal="center" vertical="center" wrapText="1"/>
    </xf>
    <xf numFmtId="4" fontId="0" fillId="3" borderId="0" xfId="0" applyNumberFormat="1" applyFill="1"/>
    <xf numFmtId="167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2">
    <cellStyle name="Normal" xfId="1"/>
    <cellStyle name="Обычный" xfId="0" builtinId="0"/>
  </cellStyles>
  <dxfs count="16">
    <dxf>
      <numFmt numFmtId="4" formatCode="#,##0.00"/>
    </dxf>
    <dxf>
      <numFmt numFmtId="4" formatCode="#,##0.00"/>
    </dxf>
    <dxf>
      <numFmt numFmtId="4" formatCode="#,##0.00"/>
    </dxf>
    <dxf>
      <numFmt numFmtId="165" formatCode="[$-419]mmmm\ yyyy;@"/>
    </dxf>
    <dxf>
      <border outline="0">
        <top style="medium">
          <color rgb="FF000000"/>
        </top>
      </border>
    </dxf>
    <dxf>
      <border outline="0"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#,##0.00\ _₽"/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</dxf>
    <dxf>
      <numFmt numFmtId="4" formatCode="#,##0.00"/>
      <fill>
        <patternFill patternType="solid">
          <fgColor indexed="64"/>
          <bgColor rgb="FFFFFF00"/>
        </patternFill>
      </fill>
    </dxf>
    <dxf>
      <numFmt numFmtId="4" formatCode="#,##0.00"/>
      <fill>
        <patternFill patternType="solid">
          <fgColor indexed="64"/>
          <bgColor rgb="FFFFFF00"/>
        </patternFill>
      </fill>
    </dxf>
    <dxf>
      <numFmt numFmtId="4" formatCode="#,##0.00"/>
    </dxf>
    <dxf>
      <numFmt numFmtId="4" formatCode="#,##0.00"/>
    </dxf>
    <dxf>
      <numFmt numFmtId="4" formatCode="#,##0.00"/>
    </dxf>
    <dxf>
      <numFmt numFmtId="165" formatCode="[$-419]mmmm\ yyyy;@"/>
    </dxf>
    <dxf>
      <border outline="0">
        <top style="medium">
          <color theme="1"/>
        </top>
      </border>
    </dxf>
    <dxf>
      <border outline="0">
        <bottom style="medium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#,##0.00\ _₽"/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18" Type="http://schemas.openxmlformats.org/officeDocument/2006/relationships/customXml" Target="../customXml/item8.xml"/><Relationship Id="rId26" Type="http://schemas.openxmlformats.org/officeDocument/2006/relationships/customXml" Target="../customXml/item16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1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17" Type="http://schemas.openxmlformats.org/officeDocument/2006/relationships/customXml" Target="../customXml/item7.xml"/><Relationship Id="rId25" Type="http://schemas.openxmlformats.org/officeDocument/2006/relationships/customXml" Target="../customXml/item1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20" Type="http://schemas.openxmlformats.org/officeDocument/2006/relationships/customXml" Target="../customXml/item10.xml"/><Relationship Id="rId29" Type="http://schemas.openxmlformats.org/officeDocument/2006/relationships/customXml" Target="../customXml/item19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1.xml"/><Relationship Id="rId24" Type="http://schemas.openxmlformats.org/officeDocument/2006/relationships/customXml" Target="../customXml/item14.xml"/><Relationship Id="rId32" Type="http://schemas.openxmlformats.org/officeDocument/2006/relationships/customXml" Target="../customXml/item22.xml"/><Relationship Id="rId5" Type="http://schemas.openxmlformats.org/officeDocument/2006/relationships/theme" Target="theme/theme1.xml"/><Relationship Id="rId15" Type="http://schemas.openxmlformats.org/officeDocument/2006/relationships/customXml" Target="../customXml/item5.xml"/><Relationship Id="rId23" Type="http://schemas.openxmlformats.org/officeDocument/2006/relationships/customXml" Target="../customXml/item13.xml"/><Relationship Id="rId28" Type="http://schemas.openxmlformats.org/officeDocument/2006/relationships/customXml" Target="../customXml/item18.xml"/><Relationship Id="rId10" Type="http://schemas.openxmlformats.org/officeDocument/2006/relationships/calcChain" Target="calcChain.xml"/><Relationship Id="rId19" Type="http://schemas.openxmlformats.org/officeDocument/2006/relationships/customXml" Target="../customXml/item9.xml"/><Relationship Id="rId31" Type="http://schemas.openxmlformats.org/officeDocument/2006/relationships/customXml" Target="../customXml/item21.xml"/><Relationship Id="rId4" Type="http://schemas.openxmlformats.org/officeDocument/2006/relationships/pivotCacheDefinition" Target="pivotCache/pivotCacheDefinition1.xml"/><Relationship Id="rId9" Type="http://schemas.microsoft.com/office/2007/relationships/customDataProps" Target="customData/itemProps1.xml"/><Relationship Id="rId14" Type="http://schemas.openxmlformats.org/officeDocument/2006/relationships/customXml" Target="../customXml/item4.xml"/><Relationship Id="rId22" Type="http://schemas.openxmlformats.org/officeDocument/2006/relationships/customXml" Target="../customXml/item12.xml"/><Relationship Id="rId27" Type="http://schemas.openxmlformats.org/officeDocument/2006/relationships/customXml" Target="../customXml/item17.xml"/><Relationship Id="rId30" Type="http://schemas.openxmlformats.org/officeDocument/2006/relationships/customXml" Target="../customXml/item20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Гриценко Андрей Владиславович" refreshedDate="42906.733865509261" createdVersion="4" refreshedVersion="4" minRefreshableVersion="3" recordCount="0" supportSubquery="1" supportAdvancedDrill="1">
  <cacheSource type="external" connectionId="1"/>
  <cacheFields count="2">
    <cacheField name="[Measures].[Weight Sum]" caption="Weight Sum" numFmtId="0" hierarchy="9" level="32767"/>
    <cacheField name="[Products].[PRODUCT NAME].[PRODUCT NAME]" caption="PRODUCT NAME" numFmtId="0" hierarchy="1" level="1">
      <sharedItems count="2">
        <s v="[Products].[PRODUCT NAME].&amp;[Товар 1.1]" c="Товар 1.1"/>
        <s v="[Products].[PRODUCT NAME].&amp;[Товар 1.2]" c="Товар 1.2"/>
      </sharedItems>
    </cacheField>
  </cacheFields>
  <cacheHierarchies count="12">
    <cacheHierarchy uniqueName="[Products].[BRAND]" caption="BRAND" attribute="1" defaultMemberUniqueName="[Products].[BRAND].[All]" allUniqueName="[Products].[BRAND].[All]" dimensionUniqueName="[Products]" displayFolder="" count="0" unbalanced="0"/>
    <cacheHierarchy uniqueName="[Products].[PRODUCT NAME]" caption="PRODUCT NAME" attribute="1" defaultMemberUniqueName="[Products].[PRODUCT NAME].[All]" allUniqueName="[Products].[PRODUCT NAME].[All]" dimensionUniqueName="[Products]" displayFolder="" count="2" unbalanced="0">
      <fieldsUsage count="2">
        <fieldUsage x="-1"/>
        <fieldUsage x="1"/>
      </fieldsUsage>
    </cacheHierarchy>
    <cacheHierarchy uniqueName="[Products].[WEIGHT]" caption="WEIGHT" attribute="1" defaultMemberUniqueName="[Products].[WEIGHT].[All]" allUniqueName="[Products].[WEIGHT].[All]" dimensionUniqueName="[Products]" displayFolder="" count="0" unbalanced="0"/>
    <cacheHierarchy uniqueName="[Products].[бут]" caption="бут" attribute="1" defaultMemberUniqueName="[Products].[бут].[All]" allUniqueName="[Products].[бут].[All]" dimensionUniqueName="[Products]" displayFolder="" count="0" unbalanced="0"/>
    <cacheHierarchy uniqueName="[Products].[ГОРОД]" caption="ГОРОД" attribute="1" defaultMemberUniqueName="[Products].[ГОРОД].[All]" allUniqueName="[Products].[ГОРОД].[All]" dimensionUniqueName="[Products]" displayFolder="" count="0" unbalanced="0"/>
    <cacheHierarchy uniqueName="[Products].[МЕСЯЦ]" caption="МЕСЯЦ" attribute="1" defaultMemberUniqueName="[Products].[МЕСЯЦ].[All]" allUniqueName="[Products].[МЕСЯЦ].[All]" dimensionUniqueName="[Products]" displayFolder="" count="0" unbalanced="0"/>
    <cacheHierarchy uniqueName="[Products].[нд]" caption="нд" attribute="1" defaultMemberUniqueName="[Products].[нд].[All]" allUniqueName="[Products].[нд].[All]" dimensionUniqueName="[Products]" displayFolder="" count="0" unbalanced="0"/>
    <cacheHierarchy uniqueName="[Products].[руб]" caption="руб" attribute="1" defaultMemberUniqueName="[Products].[руб].[All]" allUniqueName="[Products].[руб].[All]" dimensionUniqueName="[Products]" displayFolder="" count="0" unbalanced="0"/>
    <cacheHierarchy uniqueName="[Products].[СВЦ]" caption="СВЦ" attribute="1" defaultMemberUniqueName="[Products].[СВЦ].[All]" allUniqueName="[Products].[СВЦ].[All]" dimensionUniqueName="[Products]" displayFolder="" count="0" unbalanced="0"/>
    <cacheHierarchy uniqueName="[Measures].[Weight Sum]" caption="Weight Sum" measure="1" displayFolder="" measureGroup="Products" count="0" oneField="1">
      <fieldsUsage count="1">
        <fieldUsage x="0"/>
      </fieldsUsage>
    </cacheHierarchy>
    <cacheHierarchy uniqueName="[Measures].[_Количество Products]" caption="_Количество Products" measure="1" displayFolder="" measureGroup="Products" count="0" hidden="1"/>
    <cacheHierarchy uniqueName="[Measures].[__Не определено ни одной меры]" caption="__Не определено ни одной меры" measure="1" displayFolder="" count="0" hidden="1"/>
  </cacheHierarchies>
  <kpis count="0"/>
  <dimensions count="2">
    <dimension measure="1" name="Measures" uniqueName="[Measures]" caption="Measures"/>
    <dimension name="Products" uniqueName="[Products]" caption="Products"/>
  </dimensions>
  <measureGroups count="1">
    <measureGroup name="Products" caption="Products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2" cacheId="17" applyNumberFormats="0" applyBorderFormats="0" applyFontFormats="0" applyPatternFormats="0" applyAlignmentFormats="0" applyWidthHeightFormats="1" dataCaption="Значения" tag="ed974c97-c9b6-4f61-ad8b-22f0ce61b3c8" updatedVersion="4" minRefreshableVersion="3" useAutoFormatting="1" itemPrintTitles="1" createdVersion="4" indent="0" outline="1" outlineData="1" multipleFieldFilters="0" fieldListSortAscending="1">
  <location ref="B3:C6" firstHeaderRow="1" firstDataRow="1" firstDataCol="1"/>
  <pivotFields count="2">
    <pivotField dataField="1" showAll="0"/>
    <pivotField axis="axisRow" allDrilled="1" showAll="0" dataSourceSort="1" defaultAttributeDrillState="1">
      <items count="3">
        <item x="0"/>
        <item x="1"/>
        <item t="default"/>
      </items>
    </pivotField>
  </pivotFields>
  <rowFields count="1">
    <field x="1"/>
  </rowFields>
  <rowItems count="3">
    <i>
      <x/>
    </i>
    <i>
      <x v="1"/>
    </i>
    <i t="grand">
      <x/>
    </i>
  </rowItems>
  <colItems count="1">
    <i/>
  </colItems>
  <dataFields count="1">
    <dataField name="Weight Sum" fld="0" baseField="0" baseItem="0"/>
  </dataFields>
  <pivotHierarchies count="12">
    <pivotHierarchy/>
    <pivotHierarchy/>
    <pivotHierarchy/>
    <pivotHierarchy/>
    <pivotHierarchy/>
    <pivotHierarchy/>
    <pivotHierarchy/>
    <pivotHierarchy/>
    <pivotHierarchy/>
    <pivotHierarchy dragToRow="0" dragToCol="0" dragToPage="0" dragToData="1" caption="Weight Sum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ables/table1.xml><?xml version="1.0" encoding="utf-8"?>
<table xmlns="http://schemas.openxmlformats.org/spreadsheetml/2006/main" id="1" name="Таблица1" displayName="Таблица1" ref="A1:K25" totalsRowShown="0" headerRowDxfId="15" headerRowBorderDxfId="14" tableBorderDxfId="13">
  <autoFilter ref="A1:K25"/>
  <tableColumns count="11">
    <tableColumn id="1" name="PRODUCT NAME"/>
    <tableColumn id="4" name="BRAND"/>
    <tableColumn id="8" name="WEIGHT"/>
    <tableColumn id="9" name="ГОРОД"/>
    <tableColumn id="10" name="МЕСЯЦ" dataDxfId="12"/>
    <tableColumn id="13" name="бут" dataDxfId="11"/>
    <tableColumn id="15" name="нд"/>
    <tableColumn id="16" name="руб" dataDxfId="10"/>
    <tableColumn id="17" name="СВЦ" dataDxfId="9"/>
    <tableColumn id="2" name="СВЦ бренд" dataDxfId="8">
      <calculatedColumnFormula>IFERROR(SUMIFS(Таблица1[[#All],[руб]],Таблица1[[#All],[BRAND]],Таблица1[[#This Row],[BRAND]],Таблица1[[#All],[WEIGHT]],Таблица1[[#This Row],[WEIGHT]],Таблица1[[#All],[ГОРОД]],Таблица1[[#This Row],[ГОРОД]],Таблица1[[#All],[МЕСЯЦ]],Таблица1[[#This Row],[МЕСЯЦ]])/SUMIFS(Таблица1[[#All],[бут]],Таблица1[[#All],[BRAND]],Таблица1[[#This Row],[BRAND]],Таблица1[[#All],[WEIGHT]],Таблица1[[#This Row],[WEIGHT]],Таблица1[[#All],[ГОРОД]],Таблица1[[#This Row],[ГОРОД]],Таблица1[[#All],[МЕСЯЦ]],Таблица1[[#This Row],[МЕСЯЦ]]),Таблица1[[#This Row],[СВЦ]])</calculatedColumnFormula>
    </tableColumn>
    <tableColumn id="3" name="нд бренд" dataDxfId="7">
      <calculatedColumnFormula>SUMPRODUCT($G:$G,$F:$F,($B:$B=Таблица1[[#This Row],[BRAND]])*($C:$C=Таблица1[[#This Row],[WEIGHT]])*($D:$D=Таблица1[[#This Row],[ГОРОД]])*($E:$E=Таблица1[[#This Row],[МЕСЯЦ]]))/SUMPRODUCT($F:$F,($B:$B=Таблица1[[#This Row],[BRAND]])*($C:$C=Таблица1[[#This Row],[WEIGHT]])*($D:$D=Таблица1[[#This Row],[ГОРОД]])*($E:$E=Таблица1[[#This Row],[МЕСЯЦ]]))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Products" displayName="Products" ref="A1:I25" totalsRowShown="0" headerRowDxfId="6" headerRowBorderDxfId="5" tableBorderDxfId="4">
  <autoFilter ref="A1:I25"/>
  <tableColumns count="9">
    <tableColumn id="1" name="PRODUCT NAME"/>
    <tableColumn id="4" name="BRAND"/>
    <tableColumn id="8" name="WEIGHT"/>
    <tableColumn id="9" name="ГОРОД"/>
    <tableColumn id="10" name="МЕСЯЦ" dataDxfId="3"/>
    <tableColumn id="13" name="бут" dataDxfId="2"/>
    <tableColumn id="15" name="нд"/>
    <tableColumn id="16" name="руб" dataDxfId="1"/>
    <tableColumn id="17" name="СВЦ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K25"/>
  <sheetViews>
    <sheetView zoomScale="65" zoomScaleNormal="65" workbookViewId="0">
      <pane ySplit="1" topLeftCell="A2" activePane="bottomLeft" state="frozen"/>
      <selection pane="bottomLeft" activeCell="J13" sqref="J13"/>
    </sheetView>
  </sheetViews>
  <sheetFormatPr defaultRowHeight="15" x14ac:dyDescent="0.25"/>
  <cols>
    <col min="1" max="1" width="31.7109375" customWidth="1"/>
    <col min="2" max="2" width="23.42578125" customWidth="1"/>
    <col min="3" max="3" width="16.85546875" style="3" bestFit="1" customWidth="1"/>
    <col min="4" max="4" width="14.7109375" customWidth="1"/>
    <col min="5" max="5" width="14.5703125" style="2" bestFit="1" customWidth="1"/>
    <col min="6" max="6" width="8.7109375" style="8" customWidth="1"/>
    <col min="7" max="7" width="10.42578125" bestFit="1" customWidth="1"/>
    <col min="8" max="8" width="16.7109375" style="3" customWidth="1"/>
    <col min="9" max="9" width="10.7109375" style="3" customWidth="1"/>
    <col min="10" max="10" width="13.5703125" bestFit="1" customWidth="1"/>
    <col min="11" max="11" width="17" bestFit="1" customWidth="1"/>
  </cols>
  <sheetData>
    <row r="1" spans="1:11" s="1" customFormat="1" ht="54.75" customHeight="1" thickBot="1" x14ac:dyDescent="0.3">
      <c r="A1" s="4" t="s">
        <v>0</v>
      </c>
      <c r="B1" s="4" t="s">
        <v>1</v>
      </c>
      <c r="C1" s="6" t="s">
        <v>2</v>
      </c>
      <c r="D1" s="4" t="s">
        <v>3</v>
      </c>
      <c r="E1" s="5" t="s">
        <v>4</v>
      </c>
      <c r="F1" s="7" t="s">
        <v>5</v>
      </c>
      <c r="G1" s="4" t="s">
        <v>6</v>
      </c>
      <c r="H1" s="6" t="s">
        <v>7</v>
      </c>
      <c r="I1" s="6" t="s">
        <v>8</v>
      </c>
      <c r="J1" s="9" t="s">
        <v>14</v>
      </c>
      <c r="K1" s="9" t="s">
        <v>15</v>
      </c>
    </row>
    <row r="2" spans="1:11" x14ac:dyDescent="0.25">
      <c r="A2" t="s">
        <v>11</v>
      </c>
      <c r="B2" t="s">
        <v>13</v>
      </c>
      <c r="C2" t="s">
        <v>10</v>
      </c>
      <c r="D2" t="s">
        <v>9</v>
      </c>
      <c r="E2" s="2">
        <v>42491</v>
      </c>
      <c r="F2" s="3">
        <v>75.8</v>
      </c>
      <c r="G2">
        <v>0</v>
      </c>
      <c r="H2" s="3">
        <v>299978</v>
      </c>
      <c r="I2" s="3">
        <v>3957.4934036939317</v>
      </c>
      <c r="J2" s="10">
        <f>IFERROR(SUMIFS(Таблица1[[#All],[руб]],Таблица1[[#All],[BRAND]],Таблица1[[#This Row],[BRAND]],Таблица1[[#All],[WEIGHT]],Таблица1[[#This Row],[WEIGHT]],Таблица1[[#All],[ГОРОД]],Таблица1[[#This Row],[ГОРОД]],Таблица1[[#All],[МЕСЯЦ]],Таблица1[[#This Row],[МЕСЯЦ]])/SUMIFS(Таблица1[[#All],[бут]],Таблица1[[#All],[BRAND]],Таблица1[[#This Row],[BRAND]],Таблица1[[#All],[WEIGHT]],Таблица1[[#This Row],[WEIGHT]],Таблица1[[#All],[ГОРОД]],Таблица1[[#This Row],[ГОРОД]],Таблица1[[#All],[МЕСЯЦ]],Таблица1[[#This Row],[МЕСЯЦ]]),Таблица1[[#This Row],[СВЦ]])</f>
        <v>4456.2261217236783</v>
      </c>
      <c r="K2" s="10">
        <f>SUMPRODUCT($G:$G,$F:$F,($B:$B=Таблица1[[#This Row],[BRAND]])*($C:$C=Таблица1[[#This Row],[WEIGHT]])*($D:$D=Таблица1[[#This Row],[ГОРОД]])*($E:$E=Таблица1[[#This Row],[МЕСЯЦ]]))/SUMPRODUCT($F:$F,($B:$B=Таблица1[[#This Row],[BRAND]])*($C:$C=Таблица1[[#This Row],[WEIGHT]])*($D:$D=Таблица1[[#This Row],[ГОРОД]])*($E:$E=Таблица1[[#This Row],[МЕСЯЦ]]))</f>
        <v>0</v>
      </c>
    </row>
    <row r="3" spans="1:11" x14ac:dyDescent="0.25">
      <c r="A3" t="s">
        <v>11</v>
      </c>
      <c r="B3" t="s">
        <v>13</v>
      </c>
      <c r="C3" t="s">
        <v>10</v>
      </c>
      <c r="D3" t="s">
        <v>9</v>
      </c>
      <c r="E3" s="2">
        <v>42522</v>
      </c>
      <c r="F3" s="3">
        <v>119.3</v>
      </c>
      <c r="G3">
        <v>0</v>
      </c>
      <c r="H3" s="3">
        <v>633936.1</v>
      </c>
      <c r="I3" s="3">
        <v>5313.7979882648788</v>
      </c>
      <c r="J3" s="10">
        <f>IFERROR(SUMIFS(Таблица1[[#All],[руб]],Таблица1[[#All],[BRAND]],Таблица1[[#This Row],[BRAND]],Таблица1[[#All],[WEIGHT]],Таблица1[[#This Row],[WEIGHT]],Таблица1[[#All],[ГОРОД]],Таблица1[[#This Row],[ГОРОД]],Таблица1[[#All],[МЕСЯЦ]],Таблица1[[#This Row],[МЕСЯЦ]])/SUMIFS(Таблица1[[#All],[бут]],Таблица1[[#All],[BRAND]],Таблица1[[#This Row],[BRAND]],Таблица1[[#All],[WEIGHT]],Таблица1[[#This Row],[WEIGHT]],Таблица1[[#All],[ГОРОД]],Таблица1[[#This Row],[ГОРОД]],Таблица1[[#All],[МЕСЯЦ]],Таблица1[[#This Row],[МЕСЯЦ]]),Таблица1[[#This Row],[СВЦ]])</f>
        <v>4489.2461031175053</v>
      </c>
      <c r="K3" s="10">
        <f>SUMPRODUCT($G:$G,$F:$F,($B:$B=Таблица1[[#This Row],[BRAND]])*($C:$C=Таблица1[[#This Row],[WEIGHT]])*($D:$D=Таблица1[[#This Row],[ГОРОД]])*($E:$E=Таблица1[[#This Row],[МЕСЯЦ]]))/SUMPRODUCT($F:$F,($B:$B=Таблица1[[#This Row],[BRAND]])*($C:$C=Таблица1[[#This Row],[WEIGHT]])*($D:$D=Таблица1[[#This Row],[ГОРОД]])*($E:$E=Таблица1[[#This Row],[МЕСЯЦ]]))</f>
        <v>0.64238609112709832</v>
      </c>
    </row>
    <row r="4" spans="1:11" x14ac:dyDescent="0.25">
      <c r="A4" t="s">
        <v>11</v>
      </c>
      <c r="B4" t="s">
        <v>13</v>
      </c>
      <c r="C4" t="s">
        <v>10</v>
      </c>
      <c r="D4" t="s">
        <v>9</v>
      </c>
      <c r="E4" s="2">
        <v>42552</v>
      </c>
      <c r="F4" s="3">
        <v>108.4</v>
      </c>
      <c r="G4">
        <v>0</v>
      </c>
      <c r="H4" s="3">
        <v>495887.8</v>
      </c>
      <c r="I4" s="3">
        <v>4574.6107011070108</v>
      </c>
      <c r="J4" s="10">
        <f>IFERROR(SUMIFS(Таблица1[[#All],[руб]],Таблица1[[#All],[BRAND]],Таблица1[[#This Row],[BRAND]],Таблица1[[#All],[WEIGHT]],Таблица1[[#This Row],[WEIGHT]],Таблица1[[#All],[ГОРОД]],Таблица1[[#This Row],[ГОРОД]],Таблица1[[#All],[МЕСЯЦ]],Таблица1[[#This Row],[МЕСЯЦ]])/SUMIFS(Таблица1[[#All],[бут]],Таблица1[[#All],[BRAND]],Таблица1[[#This Row],[BRAND]],Таблица1[[#All],[WEIGHT]],Таблица1[[#This Row],[WEIGHT]],Таблица1[[#All],[ГОРОД]],Таблица1[[#This Row],[ГОРОД]],Таблица1[[#All],[МЕСЯЦ]],Таблица1[[#This Row],[МЕСЯЦ]]),Таблица1[[#This Row],[СВЦ]])</f>
        <v>3752.2571652925003</v>
      </c>
      <c r="K4" s="10">
        <f>SUMPRODUCT($G:$G,$F:$F,($B:$B=Таблица1[[#This Row],[BRAND]])*($C:$C=Таблица1[[#This Row],[WEIGHT]])*($D:$D=Таблица1[[#This Row],[ГОРОД]])*($E:$E=Таблица1[[#This Row],[МЕСЯЦ]]))/SUMPRODUCT($F:$F,($B:$B=Таблица1[[#This Row],[BRAND]])*($C:$C=Таблица1[[#This Row],[WEIGHT]])*($D:$D=Таблица1[[#This Row],[ГОРОД]])*($E:$E=Таблица1[[#This Row],[МЕСЯЦ]]))</f>
        <v>0</v>
      </c>
    </row>
    <row r="5" spans="1:11" x14ac:dyDescent="0.25">
      <c r="A5" t="s">
        <v>11</v>
      </c>
      <c r="B5" t="s">
        <v>13</v>
      </c>
      <c r="C5" t="s">
        <v>10</v>
      </c>
      <c r="D5" t="s">
        <v>9</v>
      </c>
      <c r="E5" s="2">
        <v>42583</v>
      </c>
      <c r="F5" s="3">
        <v>49.2</v>
      </c>
      <c r="G5">
        <v>0</v>
      </c>
      <c r="H5" s="3">
        <v>186696.8</v>
      </c>
      <c r="I5" s="3">
        <v>3794.6504065040644</v>
      </c>
      <c r="J5" s="10">
        <f>IFERROR(SUMIFS(Таблица1[[#All],[руб]],Таблица1[[#All],[BRAND]],Таблица1[[#This Row],[BRAND]],Таблица1[[#All],[WEIGHT]],Таблица1[[#This Row],[WEIGHT]],Таблица1[[#All],[ГОРОД]],Таблица1[[#This Row],[ГОРОД]],Таблица1[[#All],[МЕСЯЦ]],Таблица1[[#This Row],[МЕСЯЦ]])/SUMIFS(Таблица1[[#All],[бут]],Таблица1[[#All],[BRAND]],Таблица1[[#This Row],[BRAND]],Таблица1[[#All],[WEIGHT]],Таблица1[[#This Row],[WEIGHT]],Таблица1[[#All],[ГОРОД]],Таблица1[[#This Row],[ГОРОД]],Таблица1[[#All],[МЕСЯЦ]],Таблица1[[#This Row],[МЕСЯЦ]]),Таблица1[[#This Row],[СВЦ]])</f>
        <v>3489.8968253968251</v>
      </c>
      <c r="K5" s="10">
        <f>SUMPRODUCT($G:$G,$F:$F,($B:$B=Таблица1[[#This Row],[BRAND]])*($C:$C=Таблица1[[#This Row],[WEIGHT]])*($D:$D=Таблица1[[#This Row],[ГОРОД]])*($E:$E=Таблица1[[#This Row],[МЕСЯЦ]]))/SUMPRODUCT($F:$F,($B:$B=Таблица1[[#This Row],[BRAND]])*($C:$C=Таблица1[[#This Row],[WEIGHT]])*($D:$D=Таблица1[[#This Row],[ГОРОД]])*($E:$E=Таблица1[[#This Row],[МЕСЯЦ]]))</f>
        <v>0</v>
      </c>
    </row>
    <row r="6" spans="1:11" x14ac:dyDescent="0.25">
      <c r="A6" t="s">
        <v>11</v>
      </c>
      <c r="B6" t="s">
        <v>13</v>
      </c>
      <c r="C6" t="s">
        <v>10</v>
      </c>
      <c r="D6" t="s">
        <v>9</v>
      </c>
      <c r="E6" s="2">
        <v>42614</v>
      </c>
      <c r="F6" s="3">
        <v>50.4</v>
      </c>
      <c r="G6">
        <v>0</v>
      </c>
      <c r="H6" s="3">
        <v>237939.1</v>
      </c>
      <c r="I6" s="3">
        <v>4721.0138888888887</v>
      </c>
      <c r="J6" s="10">
        <f>IFERROR(SUMIFS(Таблица1[[#All],[руб]],Таблица1[[#All],[BRAND]],Таблица1[[#This Row],[BRAND]],Таблица1[[#All],[WEIGHT]],Таблица1[[#This Row],[WEIGHT]],Таблица1[[#All],[ГОРОД]],Таблица1[[#This Row],[ГОРОД]],Таблица1[[#All],[МЕСЯЦ]],Таблица1[[#This Row],[МЕСЯЦ]])/SUMIFS(Таблица1[[#All],[бут]],Таблица1[[#All],[BRAND]],Таблица1[[#This Row],[BRAND]],Таблица1[[#All],[WEIGHT]],Таблица1[[#This Row],[WEIGHT]],Таблица1[[#All],[ГОРОД]],Таблица1[[#This Row],[ГОРОД]],Таблица1[[#All],[МЕСЯЦ]],Таблица1[[#This Row],[МЕСЯЦ]]),Таблица1[[#This Row],[СВЦ]])</f>
        <v>4857.848074921957</v>
      </c>
      <c r="K6" s="10">
        <f>SUMPRODUCT($G:$G,$F:$F,($B:$B=Таблица1[[#This Row],[BRAND]])*($C:$C=Таблица1[[#This Row],[WEIGHT]])*($D:$D=Таблица1[[#This Row],[ГОРОД]])*($E:$E=Таблица1[[#This Row],[МЕСЯЦ]]))/SUMPRODUCT($F:$F,($B:$B=Таблица1[[#This Row],[BRAND]])*($C:$C=Таблица1[[#This Row],[WEIGHT]])*($D:$D=Таблица1[[#This Row],[ГОРОД]])*($E:$E=Таблица1[[#This Row],[МЕСЯЦ]]))</f>
        <v>0</v>
      </c>
    </row>
    <row r="7" spans="1:11" x14ac:dyDescent="0.25">
      <c r="A7" t="s">
        <v>11</v>
      </c>
      <c r="B7" t="s">
        <v>13</v>
      </c>
      <c r="C7" t="s">
        <v>10</v>
      </c>
      <c r="D7" t="s">
        <v>9</v>
      </c>
      <c r="E7" s="2">
        <v>42644</v>
      </c>
      <c r="F7" s="3">
        <v>54.1</v>
      </c>
      <c r="G7">
        <v>0</v>
      </c>
      <c r="H7" s="3">
        <v>336676.5</v>
      </c>
      <c r="I7" s="3">
        <v>6223.2255083179298</v>
      </c>
      <c r="J7" s="10">
        <f>IFERROR(SUMIFS(Таблица1[[#All],[руб]],Таблица1[[#All],[BRAND]],Таблица1[[#This Row],[BRAND]],Таблица1[[#All],[WEIGHT]],Таблица1[[#This Row],[WEIGHT]],Таблица1[[#All],[ГОРОД]],Таблица1[[#This Row],[ГОРОД]],Таблица1[[#All],[МЕСЯЦ]],Таблица1[[#This Row],[МЕСЯЦ]])/SUMIFS(Таблица1[[#All],[бут]],Таблица1[[#All],[BRAND]],Таблица1[[#This Row],[BRAND]],Таблица1[[#All],[WEIGHT]],Таблица1[[#This Row],[WEIGHT]],Таблица1[[#All],[ГОРОД]],Таблица1[[#This Row],[ГОРОД]],Таблица1[[#All],[МЕСЯЦ]],Таблица1[[#This Row],[МЕСЯЦ]]),Таблица1[[#This Row],[СВЦ]])</f>
        <v>5613.15756302521</v>
      </c>
      <c r="K7" s="10">
        <f>SUMPRODUCT($G:$G,$F:$F,($B:$B=Таблица1[[#This Row],[BRAND]])*($C:$C=Таблица1[[#This Row],[WEIGHT]])*($D:$D=Таблица1[[#This Row],[ГОРОД]])*($E:$E=Таблица1[[#This Row],[МЕСЯЦ]]))/SUMPRODUCT($F:$F,($B:$B=Таблица1[[#This Row],[BRAND]])*($C:$C=Таблица1[[#This Row],[WEIGHT]])*($D:$D=Таблица1[[#This Row],[ГОРОД]])*($E:$E=Таблица1[[#This Row],[МЕСЯЦ]]))</f>
        <v>0</v>
      </c>
    </row>
    <row r="8" spans="1:11" x14ac:dyDescent="0.25">
      <c r="A8" t="s">
        <v>11</v>
      </c>
      <c r="B8" t="s">
        <v>13</v>
      </c>
      <c r="C8" t="s">
        <v>10</v>
      </c>
      <c r="D8" t="s">
        <v>9</v>
      </c>
      <c r="E8" s="2">
        <v>42675</v>
      </c>
      <c r="F8" s="3">
        <v>64.900000000000006</v>
      </c>
      <c r="G8">
        <v>0</v>
      </c>
      <c r="H8" s="3">
        <v>369670.2</v>
      </c>
      <c r="I8" s="3">
        <v>5695.9969183359008</v>
      </c>
      <c r="J8" s="10">
        <f>IFERROR(SUMIFS(Таблица1[[#All],[руб]],Таблица1[[#All],[BRAND]],Таблица1[[#This Row],[BRAND]],Таблица1[[#All],[WEIGHT]],Таблица1[[#This Row],[WEIGHT]],Таблица1[[#All],[ГОРОД]],Таблица1[[#This Row],[ГОРОД]],Таблица1[[#All],[МЕСЯЦ]],Таблица1[[#This Row],[МЕСЯЦ]])/SUMIFS(Таблица1[[#All],[бут]],Таблица1[[#All],[BRAND]],Таблица1[[#This Row],[BRAND]],Таблица1[[#All],[WEIGHT]],Таблица1[[#This Row],[WEIGHT]],Таблица1[[#All],[ГОРОД]],Таблица1[[#This Row],[ГОРОД]],Таблица1[[#All],[МЕСЯЦ]],Таблица1[[#This Row],[МЕСЯЦ]]),Таблица1[[#This Row],[СВЦ]])</f>
        <v>5259.0511489992587</v>
      </c>
      <c r="K8" s="10">
        <f>SUMPRODUCT($G:$G,$F:$F,($B:$B=Таблица1[[#This Row],[BRAND]])*($C:$C=Таблица1[[#This Row],[WEIGHT]])*($D:$D=Таблица1[[#This Row],[ГОРОД]])*($E:$E=Таблица1[[#This Row],[МЕСЯЦ]]))/SUMPRODUCT($F:$F,($B:$B=Таблица1[[#This Row],[BRAND]])*($C:$C=Таблица1[[#This Row],[WEIGHT]])*($D:$D=Таблица1[[#This Row],[ГОРОД]])*($E:$E=Таблица1[[#This Row],[МЕСЯЦ]]))</f>
        <v>0</v>
      </c>
    </row>
    <row r="9" spans="1:11" x14ac:dyDescent="0.25">
      <c r="A9" t="s">
        <v>11</v>
      </c>
      <c r="B9" t="s">
        <v>13</v>
      </c>
      <c r="C9" t="s">
        <v>10</v>
      </c>
      <c r="D9" t="s">
        <v>9</v>
      </c>
      <c r="E9" s="2">
        <v>42705</v>
      </c>
      <c r="F9" s="3">
        <v>110.9</v>
      </c>
      <c r="G9">
        <v>0</v>
      </c>
      <c r="H9" s="3">
        <v>656365.1</v>
      </c>
      <c r="I9" s="3">
        <v>5918.5311091073036</v>
      </c>
      <c r="J9" s="10">
        <f>IFERROR(SUMIFS(Таблица1[[#All],[руб]],Таблица1[[#All],[BRAND]],Таблица1[[#This Row],[BRAND]],Таблица1[[#All],[WEIGHT]],Таблица1[[#This Row],[WEIGHT]],Таблица1[[#All],[ГОРОД]],Таблица1[[#This Row],[ГОРОД]],Таблица1[[#All],[МЕСЯЦ]],Таблица1[[#This Row],[МЕСЯЦ]])/SUMIFS(Таблица1[[#All],[бут]],Таблица1[[#All],[BRAND]],Таблица1[[#This Row],[BRAND]],Таблица1[[#All],[WEIGHT]],Таблица1[[#This Row],[WEIGHT]],Таблица1[[#All],[ГОРОД]],Таблица1[[#This Row],[ГОРОД]],Таблица1[[#All],[МЕСЯЦ]],Таблица1[[#This Row],[МЕСЯЦ]]),Таблица1[[#This Row],[СВЦ]])</f>
        <v>5484.2791811846682</v>
      </c>
      <c r="K9" s="10">
        <f>SUMPRODUCT($G:$G,$F:$F,($B:$B=Таблица1[[#This Row],[BRAND]])*($C:$C=Таблица1[[#This Row],[WEIGHT]])*($D:$D=Таблица1[[#This Row],[ГОРОД]])*($E:$E=Таблица1[[#This Row],[МЕСЯЦ]]))/SUMPRODUCT($F:$F,($B:$B=Таблица1[[#This Row],[BRAND]])*($C:$C=Таблица1[[#This Row],[WEIGHT]])*($D:$D=Таблица1[[#This Row],[ГОРОД]])*($E:$E=Таблица1[[#This Row],[МЕСЯЦ]]))</f>
        <v>0</v>
      </c>
    </row>
    <row r="10" spans="1:11" x14ac:dyDescent="0.25">
      <c r="A10" t="s">
        <v>11</v>
      </c>
      <c r="B10" t="s">
        <v>13</v>
      </c>
      <c r="C10" t="s">
        <v>10</v>
      </c>
      <c r="D10" t="s">
        <v>9</v>
      </c>
      <c r="E10" s="2">
        <v>42736</v>
      </c>
      <c r="F10" s="3">
        <v>51.4</v>
      </c>
      <c r="G10">
        <v>0</v>
      </c>
      <c r="H10" s="3">
        <v>336180.5</v>
      </c>
      <c r="I10" s="3">
        <v>6540.476653696498</v>
      </c>
      <c r="J10" s="10">
        <f>IFERROR(SUMIFS(Таблица1[[#All],[руб]],Таблица1[[#All],[BRAND]],Таблица1[[#This Row],[BRAND]],Таблица1[[#All],[WEIGHT]],Таблица1[[#This Row],[WEIGHT]],Таблица1[[#All],[ГОРОД]],Таблица1[[#This Row],[ГОРОД]],Таблица1[[#All],[МЕСЯЦ]],Таблица1[[#This Row],[МЕСЯЦ]])/SUMIFS(Таблица1[[#All],[бут]],Таблица1[[#All],[BRAND]],Таблица1[[#This Row],[BRAND]],Таблица1[[#All],[WEIGHT]],Таблица1[[#This Row],[WEIGHT]],Таблица1[[#All],[ГОРОД]],Таблица1[[#This Row],[ГОРОД]],Таблица1[[#All],[МЕСЯЦ]],Таблица1[[#This Row],[МЕСЯЦ]]),Таблица1[[#This Row],[СВЦ]])</f>
        <v>5750.1782363977491</v>
      </c>
      <c r="K10" s="10">
        <f>SUMPRODUCT($G:$G,$F:$F,($B:$B=Таблица1[[#This Row],[BRAND]])*($C:$C=Таблица1[[#This Row],[WEIGHT]])*($D:$D=Таблица1[[#This Row],[ГОРОД]])*($E:$E=Таблица1[[#This Row],[МЕСЯЦ]]))/SUMPRODUCT($F:$F,($B:$B=Таблица1[[#This Row],[BRAND]])*($C:$C=Таблица1[[#This Row],[WEIGHT]])*($D:$D=Таблица1[[#This Row],[ГОРОД]])*($E:$E=Таблица1[[#This Row],[МЕСЯЦ]]))</f>
        <v>0</v>
      </c>
    </row>
    <row r="11" spans="1:11" x14ac:dyDescent="0.25">
      <c r="A11" t="s">
        <v>11</v>
      </c>
      <c r="B11" t="s">
        <v>13</v>
      </c>
      <c r="C11" t="s">
        <v>10</v>
      </c>
      <c r="D11" t="s">
        <v>9</v>
      </c>
      <c r="E11" s="2">
        <v>42767</v>
      </c>
      <c r="F11" s="3">
        <v>54.9</v>
      </c>
      <c r="G11">
        <v>0</v>
      </c>
      <c r="H11" s="3">
        <v>358245.3</v>
      </c>
      <c r="I11" s="3">
        <v>6525.4153005464477</v>
      </c>
      <c r="J11" s="10">
        <f>IFERROR(SUMIFS(Таблица1[[#All],[руб]],Таблица1[[#All],[BRAND]],Таблица1[[#This Row],[BRAND]],Таблица1[[#All],[WEIGHT]],Таблица1[[#This Row],[WEIGHT]],Таблица1[[#All],[ГОРОД]],Таблица1[[#This Row],[ГОРОД]],Таблица1[[#All],[МЕСЯЦ]],Таблица1[[#This Row],[МЕСЯЦ]])/SUMIFS(Таблица1[[#All],[бут]],Таблица1[[#All],[BRAND]],Таблица1[[#This Row],[BRAND]],Таблица1[[#All],[WEIGHT]],Таблица1[[#This Row],[WEIGHT]],Таблица1[[#All],[ГОРОД]],Таблица1[[#This Row],[ГОРОД]],Таблица1[[#All],[МЕСЯЦ]],Таблица1[[#This Row],[МЕСЯЦ]]),Таблица1[[#This Row],[СВЦ]])</f>
        <v>5816.5185185185173</v>
      </c>
      <c r="K11" s="10">
        <f>SUMPRODUCT($G:$G,$F:$F,($B:$B=Таблица1[[#This Row],[BRAND]])*($C:$C=Таблица1[[#This Row],[WEIGHT]])*($D:$D=Таблица1[[#This Row],[ГОРОД]])*($E:$E=Таблица1[[#This Row],[МЕСЯЦ]]))/SUMPRODUCT($F:$F,($B:$B=Таблица1[[#This Row],[BRAND]])*($C:$C=Таблица1[[#This Row],[WEIGHT]])*($D:$D=Таблица1[[#This Row],[ГОРОД]])*($E:$E=Таблица1[[#This Row],[МЕСЯЦ]]))</f>
        <v>0</v>
      </c>
    </row>
    <row r="12" spans="1:11" x14ac:dyDescent="0.25">
      <c r="A12" t="s">
        <v>11</v>
      </c>
      <c r="B12" t="s">
        <v>13</v>
      </c>
      <c r="C12" t="s">
        <v>10</v>
      </c>
      <c r="D12" t="s">
        <v>9</v>
      </c>
      <c r="E12" s="2">
        <v>42795</v>
      </c>
      <c r="F12" s="3">
        <v>83.2</v>
      </c>
      <c r="G12">
        <v>0</v>
      </c>
      <c r="H12" s="3">
        <v>524509.80000000005</v>
      </c>
      <c r="I12" s="3">
        <v>6304.2043269230771</v>
      </c>
      <c r="J12" s="10">
        <f>IFERROR(SUMIFS(Таблица1[[#All],[руб]],Таблица1[[#All],[BRAND]],Таблица1[[#This Row],[BRAND]],Таблица1[[#All],[WEIGHT]],Таблица1[[#This Row],[WEIGHT]],Таблица1[[#All],[ГОРОД]],Таблица1[[#This Row],[ГОРОД]],Таблица1[[#All],[МЕСЯЦ]],Таблица1[[#This Row],[МЕСЯЦ]])/SUMIFS(Таблица1[[#All],[бут]],Таблица1[[#All],[BRAND]],Таблица1[[#This Row],[BRAND]],Таблица1[[#All],[WEIGHT]],Таблица1[[#This Row],[WEIGHT]],Таблица1[[#All],[ГОРОД]],Таблица1[[#This Row],[ГОРОД]],Таблица1[[#All],[МЕСЯЦ]],Таблица1[[#This Row],[МЕСЯЦ]]),Таблица1[[#This Row],[СВЦ]])</f>
        <v>5794.6020343293067</v>
      </c>
      <c r="K12" s="10">
        <f>SUMPRODUCT($G:$G,$F:$F,($B:$B=Таблица1[[#This Row],[BRAND]])*($C:$C=Таблица1[[#This Row],[WEIGHT]])*($D:$D=Таблица1[[#This Row],[ГОРОД]])*($E:$E=Таблица1[[#This Row],[МЕСЯЦ]]))/SUMPRODUCT($F:$F,($B:$B=Таблица1[[#This Row],[BRAND]])*($C:$C=Таблица1[[#This Row],[WEIGHT]])*($D:$D=Таблица1[[#This Row],[ГОРОД]])*($E:$E=Таблица1[[#This Row],[МЕСЯЦ]]))</f>
        <v>0</v>
      </c>
    </row>
    <row r="13" spans="1:11" x14ac:dyDescent="0.25">
      <c r="A13" t="s">
        <v>11</v>
      </c>
      <c r="B13" t="s">
        <v>13</v>
      </c>
      <c r="C13" t="s">
        <v>10</v>
      </c>
      <c r="D13" t="s">
        <v>9</v>
      </c>
      <c r="E13" s="2">
        <v>42826</v>
      </c>
      <c r="F13" s="3">
        <v>67.2</v>
      </c>
      <c r="G13">
        <v>0</v>
      </c>
      <c r="H13" s="3">
        <v>392473.59999999998</v>
      </c>
      <c r="I13" s="3">
        <v>5840.3809523809514</v>
      </c>
      <c r="J13" s="10">
        <f>IFERROR(SUMIFS(Таблица1[[#All],[руб]],Таблица1[[#All],[BRAND]],Таблица1[[#This Row],[BRAND]],Таблица1[[#All],[WEIGHT]],Таблица1[[#This Row],[WEIGHT]],Таблица1[[#All],[ГОРОД]],Таблица1[[#This Row],[ГОРОД]],Таблица1[[#All],[МЕСЯЦ]],Таблица1[[#This Row],[МЕСЯЦ]])/SUMIFS(Таблица1[[#All],[бут]],Таблица1[[#All],[BRAND]],Таблица1[[#This Row],[BRAND]],Таблица1[[#All],[WEIGHT]],Таблица1[[#This Row],[WEIGHT]],Таблица1[[#All],[ГОРОД]],Таблица1[[#This Row],[ГОРОД]],Таблица1[[#All],[МЕСЯЦ]],Таблица1[[#This Row],[МЕСЯЦ]]),Таблица1[[#This Row],[СВЦ]])</f>
        <v>5594.6336405529964</v>
      </c>
      <c r="K13" s="10">
        <f>SUMPRODUCT($G:$G,$F:$F,($B:$B=Таблица1[[#This Row],[BRAND]])*($C:$C=Таблица1[[#This Row],[WEIGHT]])*($D:$D=Таблица1[[#This Row],[ГОРОД]])*($E:$E=Таблица1[[#This Row],[МЕСЯЦ]]))/SUMPRODUCT($F:$F,($B:$B=Таблица1[[#This Row],[BRAND]])*($C:$C=Таблица1[[#This Row],[WEIGHT]])*($D:$D=Таблица1[[#This Row],[ГОРОД]])*($E:$E=Таблица1[[#This Row],[МЕСЯЦ]]))</f>
        <v>0</v>
      </c>
    </row>
    <row r="14" spans="1:11" x14ac:dyDescent="0.25">
      <c r="A14" t="s">
        <v>12</v>
      </c>
      <c r="B14" t="s">
        <v>13</v>
      </c>
      <c r="C14" t="s">
        <v>10</v>
      </c>
      <c r="D14" t="s">
        <v>9</v>
      </c>
      <c r="E14" s="2">
        <v>42491</v>
      </c>
      <c r="F14" s="3">
        <v>149.30000000000001</v>
      </c>
      <c r="G14">
        <v>0</v>
      </c>
      <c r="H14" s="3">
        <v>703118.5</v>
      </c>
      <c r="I14" s="3">
        <v>4709.4340254521094</v>
      </c>
      <c r="J14" s="10">
        <f>IFERROR(SUMIFS(Таблица1[[#All],[руб]],Таблица1[[#All],[BRAND]],Таблица1[[#This Row],[BRAND]],Таблица1[[#All],[WEIGHT]],Таблица1[[#This Row],[WEIGHT]],Таблица1[[#All],[ГОРОД]],Таблица1[[#This Row],[ГОРОД]],Таблица1[[#All],[МЕСЯЦ]],Таблица1[[#This Row],[МЕСЯЦ]])/SUMIFS(Таблица1[[#All],[бут]],Таблица1[[#All],[BRAND]],Таблица1[[#This Row],[BRAND]],Таблица1[[#All],[WEIGHT]],Таблица1[[#This Row],[WEIGHT]],Таблица1[[#All],[ГОРОД]],Таблица1[[#This Row],[ГОРОД]],Таблица1[[#All],[МЕСЯЦ]],Таблица1[[#This Row],[МЕСЯЦ]]),Таблица1[[#This Row],[СВЦ]])</f>
        <v>4456.2261217236783</v>
      </c>
      <c r="K14" s="10">
        <f>SUMPRODUCT($G:$G,$F:$F,($B:$B=Таблица1[[#This Row],[BRAND]])*($C:$C=Таблица1[[#This Row],[WEIGHT]])*($D:$D=Таблица1[[#This Row],[ГОРОД]])*($E:$E=Таблица1[[#This Row],[МЕСЯЦ]]))/SUMPRODUCT($F:$F,($B:$B=Таблица1[[#This Row],[BRAND]])*($C:$C=Таблица1[[#This Row],[WEIGHT]])*($D:$D=Таблица1[[#This Row],[ГОРОД]])*($E:$E=Таблица1[[#This Row],[МЕСЯЦ]]))</f>
        <v>0</v>
      </c>
    </row>
    <row r="15" spans="1:11" x14ac:dyDescent="0.25">
      <c r="A15" t="s">
        <v>12</v>
      </c>
      <c r="B15" t="s">
        <v>13</v>
      </c>
      <c r="C15" t="s">
        <v>10</v>
      </c>
      <c r="D15" t="s">
        <v>9</v>
      </c>
      <c r="E15" s="2">
        <v>42522</v>
      </c>
      <c r="F15" s="3">
        <v>214.3</v>
      </c>
      <c r="G15">
        <v>1</v>
      </c>
      <c r="H15" s="3">
        <v>863676.4</v>
      </c>
      <c r="I15" s="3">
        <v>4030.2211852543164</v>
      </c>
      <c r="J15" s="10">
        <f>IFERROR(SUMIFS(Таблица1[[#All],[руб]],Таблица1[[#All],[BRAND]],Таблица1[[#This Row],[BRAND]],Таблица1[[#All],[WEIGHT]],Таблица1[[#This Row],[WEIGHT]],Таблица1[[#All],[ГОРОД]],Таблица1[[#This Row],[ГОРОД]],Таблица1[[#All],[МЕСЯЦ]],Таблица1[[#This Row],[МЕСЯЦ]])/SUMIFS(Таблица1[[#All],[бут]],Таблица1[[#All],[BRAND]],Таблица1[[#This Row],[BRAND]],Таблица1[[#All],[WEIGHT]],Таблица1[[#This Row],[WEIGHT]],Таблица1[[#All],[ГОРОД]],Таблица1[[#This Row],[ГОРОД]],Таблица1[[#All],[МЕСЯЦ]],Таблица1[[#This Row],[МЕСЯЦ]]),Таблица1[[#This Row],[СВЦ]])</f>
        <v>4489.2461031175053</v>
      </c>
      <c r="K15" s="10">
        <f>SUMPRODUCT($G:$G,$F:$F,($B:$B=Таблица1[[#This Row],[BRAND]])*($C:$C=Таблица1[[#This Row],[WEIGHT]])*($D:$D=Таблица1[[#This Row],[ГОРОД]])*($E:$E=Таблица1[[#This Row],[МЕСЯЦ]]))/SUMPRODUCT($F:$F,($B:$B=Таблица1[[#This Row],[BRAND]])*($C:$C=Таблица1[[#This Row],[WEIGHT]])*($D:$D=Таблица1[[#This Row],[ГОРОД]])*($E:$E=Таблица1[[#This Row],[МЕСЯЦ]]))</f>
        <v>0.64238609112709832</v>
      </c>
    </row>
    <row r="16" spans="1:11" x14ac:dyDescent="0.25">
      <c r="A16" t="s">
        <v>12</v>
      </c>
      <c r="B16" t="s">
        <v>13</v>
      </c>
      <c r="C16" t="s">
        <v>10</v>
      </c>
      <c r="D16" t="s">
        <v>9</v>
      </c>
      <c r="E16" s="2">
        <v>42552</v>
      </c>
      <c r="F16" s="3">
        <v>146.30000000000001</v>
      </c>
      <c r="G16">
        <v>0</v>
      </c>
      <c r="H16" s="3">
        <v>459812.1</v>
      </c>
      <c r="I16" s="3">
        <v>3142.9398496240597</v>
      </c>
      <c r="J16" s="10">
        <f>IFERROR(SUMIFS(Таблица1[[#All],[руб]],Таблица1[[#All],[BRAND]],Таблица1[[#This Row],[BRAND]],Таблица1[[#All],[WEIGHT]],Таблица1[[#This Row],[WEIGHT]],Таблица1[[#All],[ГОРОД]],Таблица1[[#This Row],[ГОРОД]],Таблица1[[#All],[МЕСЯЦ]],Таблица1[[#This Row],[МЕСЯЦ]])/SUMIFS(Таблица1[[#All],[бут]],Таблица1[[#All],[BRAND]],Таблица1[[#This Row],[BRAND]],Таблица1[[#All],[WEIGHT]],Таблица1[[#This Row],[WEIGHT]],Таблица1[[#All],[ГОРОД]],Таблица1[[#This Row],[ГОРОД]],Таблица1[[#All],[МЕСЯЦ]],Таблица1[[#This Row],[МЕСЯЦ]]),Таблица1[[#This Row],[СВЦ]])</f>
        <v>3752.2571652925003</v>
      </c>
      <c r="K16" s="10">
        <f>SUMPRODUCT($G:$G,$F:$F,($B:$B=Таблица1[[#This Row],[BRAND]])*($C:$C=Таблица1[[#This Row],[WEIGHT]])*($D:$D=Таблица1[[#This Row],[ГОРОД]])*($E:$E=Таблица1[[#This Row],[МЕСЯЦ]]))/SUMPRODUCT($F:$F,($B:$B=Таблица1[[#This Row],[BRAND]])*($C:$C=Таблица1[[#This Row],[WEIGHT]])*($D:$D=Таблица1[[#This Row],[ГОРОД]])*($E:$E=Таблица1[[#This Row],[МЕСЯЦ]]))</f>
        <v>0</v>
      </c>
    </row>
    <row r="17" spans="1:11" x14ac:dyDescent="0.25">
      <c r="A17" t="s">
        <v>12</v>
      </c>
      <c r="B17" t="s">
        <v>13</v>
      </c>
      <c r="C17" t="s">
        <v>10</v>
      </c>
      <c r="D17" t="s">
        <v>9</v>
      </c>
      <c r="E17" s="2">
        <v>42583</v>
      </c>
      <c r="F17" s="3">
        <v>114.6</v>
      </c>
      <c r="G17">
        <v>0</v>
      </c>
      <c r="H17" s="3">
        <v>384948.3</v>
      </c>
      <c r="I17" s="3">
        <v>3359.060209424084</v>
      </c>
      <c r="J17" s="10">
        <f>IFERROR(SUMIFS(Таблица1[[#All],[руб]],Таблица1[[#All],[BRAND]],Таблица1[[#This Row],[BRAND]],Таблица1[[#All],[WEIGHT]],Таблица1[[#This Row],[WEIGHT]],Таблица1[[#All],[ГОРОД]],Таблица1[[#This Row],[ГОРОД]],Таблица1[[#All],[МЕСЯЦ]],Таблица1[[#This Row],[МЕСЯЦ]])/SUMIFS(Таблица1[[#All],[бут]],Таблица1[[#All],[BRAND]],Таблица1[[#This Row],[BRAND]],Таблица1[[#All],[WEIGHT]],Таблица1[[#This Row],[WEIGHT]],Таблица1[[#All],[ГОРОД]],Таблица1[[#This Row],[ГОРОД]],Таблица1[[#All],[МЕСЯЦ]],Таблица1[[#This Row],[МЕСЯЦ]]),Таблица1[[#This Row],[СВЦ]])</f>
        <v>3489.8968253968251</v>
      </c>
      <c r="K17" s="10">
        <f>SUMPRODUCT($G:$G,$F:$F,($B:$B=Таблица1[[#This Row],[BRAND]])*($C:$C=Таблица1[[#This Row],[WEIGHT]])*($D:$D=Таблица1[[#This Row],[ГОРОД]])*($E:$E=Таблица1[[#This Row],[МЕСЯЦ]]))/SUMPRODUCT($F:$F,($B:$B=Таблица1[[#This Row],[BRAND]])*($C:$C=Таблица1[[#This Row],[WEIGHT]])*($D:$D=Таблица1[[#This Row],[ГОРОД]])*($E:$E=Таблица1[[#This Row],[МЕСЯЦ]]))</f>
        <v>0</v>
      </c>
    </row>
    <row r="18" spans="1:11" x14ac:dyDescent="0.25">
      <c r="A18" t="s">
        <v>12</v>
      </c>
      <c r="B18" t="s">
        <v>13</v>
      </c>
      <c r="C18" t="s">
        <v>10</v>
      </c>
      <c r="D18" t="s">
        <v>9</v>
      </c>
      <c r="E18" s="2">
        <v>42614</v>
      </c>
      <c r="F18" s="3">
        <v>45.7</v>
      </c>
      <c r="G18">
        <v>0</v>
      </c>
      <c r="H18" s="3">
        <v>228900.1</v>
      </c>
      <c r="I18" s="3">
        <v>5008.7549234135668</v>
      </c>
      <c r="J18" s="10">
        <f>IFERROR(SUMIFS(Таблица1[[#All],[руб]],Таблица1[[#All],[BRAND]],Таблица1[[#This Row],[BRAND]],Таблица1[[#All],[WEIGHT]],Таблица1[[#This Row],[WEIGHT]],Таблица1[[#All],[ГОРОД]],Таблица1[[#This Row],[ГОРОД]],Таблица1[[#All],[МЕСЯЦ]],Таблица1[[#This Row],[МЕСЯЦ]])/SUMIFS(Таблица1[[#All],[бут]],Таблица1[[#All],[BRAND]],Таблица1[[#This Row],[BRAND]],Таблица1[[#All],[WEIGHT]],Таблица1[[#This Row],[WEIGHT]],Таблица1[[#All],[ГОРОД]],Таблица1[[#This Row],[ГОРОД]],Таблица1[[#All],[МЕСЯЦ]],Таблица1[[#This Row],[МЕСЯЦ]]),Таблица1[[#This Row],[СВЦ]])</f>
        <v>4857.848074921957</v>
      </c>
      <c r="K18" s="10">
        <f>SUMPRODUCT($G:$G,$F:$F,($B:$B=Таблица1[[#This Row],[BRAND]])*($C:$C=Таблица1[[#This Row],[WEIGHT]])*($D:$D=Таблица1[[#This Row],[ГОРОД]])*($E:$E=Таблица1[[#This Row],[МЕСЯЦ]]))/SUMPRODUCT($F:$F,($B:$B=Таблица1[[#This Row],[BRAND]])*($C:$C=Таблица1[[#This Row],[WEIGHT]])*($D:$D=Таблица1[[#This Row],[ГОРОД]])*($E:$E=Таблица1[[#This Row],[МЕСЯЦ]]))</f>
        <v>0</v>
      </c>
    </row>
    <row r="19" spans="1:11" x14ac:dyDescent="0.25">
      <c r="A19" t="s">
        <v>12</v>
      </c>
      <c r="B19" t="s">
        <v>13</v>
      </c>
      <c r="C19" t="s">
        <v>10</v>
      </c>
      <c r="D19" t="s">
        <v>9</v>
      </c>
      <c r="E19" s="2">
        <v>42644</v>
      </c>
      <c r="F19" s="3">
        <v>41.1</v>
      </c>
      <c r="G19">
        <v>0</v>
      </c>
      <c r="H19" s="3">
        <v>197696.1</v>
      </c>
      <c r="I19" s="3">
        <v>4810.1240875912408</v>
      </c>
      <c r="J19" s="10">
        <f>IFERROR(SUMIFS(Таблица1[[#All],[руб]],Таблица1[[#All],[BRAND]],Таблица1[[#This Row],[BRAND]],Таблица1[[#All],[WEIGHT]],Таблица1[[#This Row],[WEIGHT]],Таблица1[[#All],[ГОРОД]],Таблица1[[#This Row],[ГОРОД]],Таблица1[[#All],[МЕСЯЦ]],Таблица1[[#This Row],[МЕСЯЦ]])/SUMIFS(Таблица1[[#All],[бут]],Таблица1[[#All],[BRAND]],Таблица1[[#This Row],[BRAND]],Таблица1[[#All],[WEIGHT]],Таблица1[[#This Row],[WEIGHT]],Таблица1[[#All],[ГОРОД]],Таблица1[[#This Row],[ГОРОД]],Таблица1[[#All],[МЕСЯЦ]],Таблица1[[#This Row],[МЕСЯЦ]]),Таблица1[[#This Row],[СВЦ]])</f>
        <v>5613.15756302521</v>
      </c>
      <c r="K19" s="10">
        <f>SUMPRODUCT($G:$G,$F:$F,($B:$B=Таблица1[[#This Row],[BRAND]])*($C:$C=Таблица1[[#This Row],[WEIGHT]])*($D:$D=Таблица1[[#This Row],[ГОРОД]])*($E:$E=Таблица1[[#This Row],[МЕСЯЦ]]))/SUMPRODUCT($F:$F,($B:$B=Таблица1[[#This Row],[BRAND]])*($C:$C=Таблица1[[#This Row],[WEIGHT]])*($D:$D=Таблица1[[#This Row],[ГОРОД]])*($E:$E=Таблица1[[#This Row],[МЕСЯЦ]]))</f>
        <v>0</v>
      </c>
    </row>
    <row r="20" spans="1:11" x14ac:dyDescent="0.25">
      <c r="A20" t="s">
        <v>12</v>
      </c>
      <c r="B20" t="s">
        <v>13</v>
      </c>
      <c r="C20" t="s">
        <v>10</v>
      </c>
      <c r="D20" t="s">
        <v>9</v>
      </c>
      <c r="E20" s="2">
        <v>42675</v>
      </c>
      <c r="F20" s="3">
        <v>70</v>
      </c>
      <c r="G20">
        <v>0</v>
      </c>
      <c r="H20" s="3">
        <v>339775.8</v>
      </c>
      <c r="I20" s="3">
        <v>4853.9399999999996</v>
      </c>
      <c r="J20" s="10">
        <f>IFERROR(SUMIFS(Таблица1[[#All],[руб]],Таблица1[[#All],[BRAND]],Таблица1[[#This Row],[BRAND]],Таблица1[[#All],[WEIGHT]],Таблица1[[#This Row],[WEIGHT]],Таблица1[[#All],[ГОРОД]],Таблица1[[#This Row],[ГОРОД]],Таблица1[[#All],[МЕСЯЦ]],Таблица1[[#This Row],[МЕСЯЦ]])/SUMIFS(Таблица1[[#All],[бут]],Таблица1[[#All],[BRAND]],Таблица1[[#This Row],[BRAND]],Таблица1[[#All],[WEIGHT]],Таблица1[[#This Row],[WEIGHT]],Таблица1[[#All],[ГОРОД]],Таблица1[[#This Row],[ГОРОД]],Таблица1[[#All],[МЕСЯЦ]],Таблица1[[#This Row],[МЕСЯЦ]]),Таблица1[[#This Row],[СВЦ]])</f>
        <v>5259.0511489992587</v>
      </c>
      <c r="K20" s="10">
        <f>SUMPRODUCT($G:$G,$F:$F,($B:$B=Таблица1[[#This Row],[BRAND]])*($C:$C=Таблица1[[#This Row],[WEIGHT]])*($D:$D=Таблица1[[#This Row],[ГОРОД]])*($E:$E=Таблица1[[#This Row],[МЕСЯЦ]]))/SUMPRODUCT($F:$F,($B:$B=Таблица1[[#This Row],[BRAND]])*($C:$C=Таблица1[[#This Row],[WEIGHT]])*($D:$D=Таблица1[[#This Row],[ГОРОД]])*($E:$E=Таблица1[[#This Row],[МЕСЯЦ]]))</f>
        <v>0</v>
      </c>
    </row>
    <row r="21" spans="1:11" x14ac:dyDescent="0.25">
      <c r="A21" t="s">
        <v>12</v>
      </c>
      <c r="B21" t="s">
        <v>13</v>
      </c>
      <c r="C21" t="s">
        <v>10</v>
      </c>
      <c r="D21" t="s">
        <v>9</v>
      </c>
      <c r="E21" s="2">
        <v>42705</v>
      </c>
      <c r="F21" s="3">
        <v>118.7</v>
      </c>
      <c r="G21">
        <v>0</v>
      </c>
      <c r="H21" s="3">
        <v>602825.4</v>
      </c>
      <c r="I21" s="3">
        <v>5078.5627632687447</v>
      </c>
      <c r="J21" s="10">
        <f>IFERROR(SUMIFS(Таблица1[[#All],[руб]],Таблица1[[#All],[BRAND]],Таблица1[[#This Row],[BRAND]],Таблица1[[#All],[WEIGHT]],Таблица1[[#This Row],[WEIGHT]],Таблица1[[#All],[ГОРОД]],Таблица1[[#This Row],[ГОРОД]],Таблица1[[#All],[МЕСЯЦ]],Таблица1[[#This Row],[МЕСЯЦ]])/SUMIFS(Таблица1[[#All],[бут]],Таблица1[[#All],[BRAND]],Таблица1[[#This Row],[BRAND]],Таблица1[[#All],[WEIGHT]],Таблица1[[#This Row],[WEIGHT]],Таблица1[[#All],[ГОРОД]],Таблица1[[#This Row],[ГОРОД]],Таблица1[[#All],[МЕСЯЦ]],Таблица1[[#This Row],[МЕСЯЦ]]),Таблица1[[#This Row],[СВЦ]])</f>
        <v>5484.2791811846682</v>
      </c>
      <c r="K21" s="10">
        <f>SUMPRODUCT($G:$G,$F:$F,($B:$B=Таблица1[[#This Row],[BRAND]])*($C:$C=Таблица1[[#This Row],[WEIGHT]])*($D:$D=Таблица1[[#This Row],[ГОРОД]])*($E:$E=Таблица1[[#This Row],[МЕСЯЦ]]))/SUMPRODUCT($F:$F,($B:$B=Таблица1[[#This Row],[BRAND]])*($C:$C=Таблица1[[#This Row],[WEIGHT]])*($D:$D=Таблица1[[#This Row],[ГОРОД]])*($E:$E=Таблица1[[#This Row],[МЕСЯЦ]]))</f>
        <v>0</v>
      </c>
    </row>
    <row r="22" spans="1:11" x14ac:dyDescent="0.25">
      <c r="A22" t="s">
        <v>12</v>
      </c>
      <c r="B22" t="s">
        <v>13</v>
      </c>
      <c r="C22" t="s">
        <v>10</v>
      </c>
      <c r="D22" t="s">
        <v>9</v>
      </c>
      <c r="E22" s="2">
        <v>42736</v>
      </c>
      <c r="F22" s="3">
        <v>55.2</v>
      </c>
      <c r="G22">
        <v>0</v>
      </c>
      <c r="H22" s="3">
        <v>276788.5</v>
      </c>
      <c r="I22" s="3">
        <v>5014.284420289855</v>
      </c>
      <c r="J22" s="10">
        <f>IFERROR(SUMIFS(Таблица1[[#All],[руб]],Таблица1[[#All],[BRAND]],Таблица1[[#This Row],[BRAND]],Таблица1[[#All],[WEIGHT]],Таблица1[[#This Row],[WEIGHT]],Таблица1[[#All],[ГОРОД]],Таблица1[[#This Row],[ГОРОД]],Таблица1[[#All],[МЕСЯЦ]],Таблица1[[#This Row],[МЕСЯЦ]])/SUMIFS(Таблица1[[#All],[бут]],Таблица1[[#All],[BRAND]],Таблица1[[#This Row],[BRAND]],Таблица1[[#All],[WEIGHT]],Таблица1[[#This Row],[WEIGHT]],Таблица1[[#All],[ГОРОД]],Таблица1[[#This Row],[ГОРОД]],Таблица1[[#All],[МЕСЯЦ]],Таблица1[[#This Row],[МЕСЯЦ]]),Таблица1[[#This Row],[СВЦ]])</f>
        <v>5750.1782363977491</v>
      </c>
      <c r="K22" s="10">
        <f>SUMPRODUCT($G:$G,$F:$F,($B:$B=Таблица1[[#This Row],[BRAND]])*($C:$C=Таблица1[[#This Row],[WEIGHT]])*($D:$D=Таблица1[[#This Row],[ГОРОД]])*($E:$E=Таблица1[[#This Row],[МЕСЯЦ]]))/SUMPRODUCT($F:$F,($B:$B=Таблица1[[#This Row],[BRAND]])*($C:$C=Таблица1[[#This Row],[WEIGHT]])*($D:$D=Таблица1[[#This Row],[ГОРОД]])*($E:$E=Таблица1[[#This Row],[МЕСЯЦ]]))</f>
        <v>0</v>
      </c>
    </row>
    <row r="23" spans="1:11" x14ac:dyDescent="0.25">
      <c r="A23" t="s">
        <v>12</v>
      </c>
      <c r="B23" t="s">
        <v>13</v>
      </c>
      <c r="C23" t="s">
        <v>10</v>
      </c>
      <c r="D23" t="s">
        <v>9</v>
      </c>
      <c r="E23" s="2">
        <v>42767</v>
      </c>
      <c r="F23" s="3">
        <v>45</v>
      </c>
      <c r="G23">
        <v>0</v>
      </c>
      <c r="H23" s="3">
        <v>222824.9</v>
      </c>
      <c r="I23" s="3">
        <v>4951.6644444444446</v>
      </c>
      <c r="J23" s="10">
        <f>IFERROR(SUMIFS(Таблица1[[#All],[руб]],Таблица1[[#All],[BRAND]],Таблица1[[#This Row],[BRAND]],Таблица1[[#All],[WEIGHT]],Таблица1[[#This Row],[WEIGHT]],Таблица1[[#All],[ГОРОД]],Таблица1[[#This Row],[ГОРОД]],Таблица1[[#All],[МЕСЯЦ]],Таблица1[[#This Row],[МЕСЯЦ]])/SUMIFS(Таблица1[[#All],[бут]],Таблица1[[#All],[BRAND]],Таблица1[[#This Row],[BRAND]],Таблица1[[#All],[WEIGHT]],Таблица1[[#This Row],[WEIGHT]],Таблица1[[#All],[ГОРОД]],Таблица1[[#This Row],[ГОРОД]],Таблица1[[#All],[МЕСЯЦ]],Таблица1[[#This Row],[МЕСЯЦ]]),Таблица1[[#This Row],[СВЦ]])</f>
        <v>5816.5185185185173</v>
      </c>
      <c r="K23" s="10">
        <f>SUMPRODUCT($G:$G,$F:$F,($B:$B=Таблица1[[#This Row],[BRAND]])*($C:$C=Таблица1[[#This Row],[WEIGHT]])*($D:$D=Таблица1[[#This Row],[ГОРОД]])*($E:$E=Таблица1[[#This Row],[МЕСЯЦ]]))/SUMPRODUCT($F:$F,($B:$B=Таблица1[[#This Row],[BRAND]])*($C:$C=Таблица1[[#This Row],[WEIGHT]])*($D:$D=Таблица1[[#This Row],[ГОРОД]])*($E:$E=Таблица1[[#This Row],[МЕСЯЦ]]))</f>
        <v>0</v>
      </c>
    </row>
    <row r="24" spans="1:11" x14ac:dyDescent="0.25">
      <c r="A24" t="s">
        <v>12</v>
      </c>
      <c r="B24" t="s">
        <v>13</v>
      </c>
      <c r="C24" t="s">
        <v>10</v>
      </c>
      <c r="D24" t="s">
        <v>9</v>
      </c>
      <c r="E24" s="2">
        <v>42795</v>
      </c>
      <c r="F24" s="3">
        <v>74.099999999999994</v>
      </c>
      <c r="G24">
        <v>0</v>
      </c>
      <c r="H24" s="3">
        <v>386981.1</v>
      </c>
      <c r="I24" s="3">
        <v>5222.4170040485833</v>
      </c>
      <c r="J24" s="10">
        <f>IFERROR(SUMIFS(Таблица1[[#All],[руб]],Таблица1[[#All],[BRAND]],Таблица1[[#This Row],[BRAND]],Таблица1[[#All],[WEIGHT]],Таблица1[[#This Row],[WEIGHT]],Таблица1[[#All],[ГОРОД]],Таблица1[[#This Row],[ГОРОД]],Таблица1[[#All],[МЕСЯЦ]],Таблица1[[#This Row],[МЕСЯЦ]])/SUMIFS(Таблица1[[#All],[бут]],Таблица1[[#All],[BRAND]],Таблица1[[#This Row],[BRAND]],Таблица1[[#All],[WEIGHT]],Таблица1[[#This Row],[WEIGHT]],Таблица1[[#All],[ГОРОД]],Таблица1[[#This Row],[ГОРОД]],Таблица1[[#All],[МЕСЯЦ]],Таблица1[[#This Row],[МЕСЯЦ]]),Таблица1[[#This Row],[СВЦ]])</f>
        <v>5794.6020343293067</v>
      </c>
      <c r="K24" s="10">
        <f>SUMPRODUCT($G:$G,$F:$F,($B:$B=Таблица1[[#This Row],[BRAND]])*($C:$C=Таблица1[[#This Row],[WEIGHT]])*($D:$D=Таблица1[[#This Row],[ГОРОД]])*($E:$E=Таблица1[[#This Row],[МЕСЯЦ]]))/SUMPRODUCT($F:$F,($B:$B=Таблица1[[#This Row],[BRAND]])*($C:$C=Таблица1[[#This Row],[WEIGHT]])*($D:$D=Таблица1[[#This Row],[ГОРОД]])*($E:$E=Таблица1[[#This Row],[МЕСЯЦ]]))</f>
        <v>0</v>
      </c>
    </row>
    <row r="25" spans="1:11" x14ac:dyDescent="0.25">
      <c r="A25" t="s">
        <v>12</v>
      </c>
      <c r="B25" t="s">
        <v>13</v>
      </c>
      <c r="C25" t="s">
        <v>10</v>
      </c>
      <c r="D25" t="s">
        <v>9</v>
      </c>
      <c r="E25" s="2">
        <v>42826</v>
      </c>
      <c r="F25" s="3">
        <v>63</v>
      </c>
      <c r="G25">
        <v>0</v>
      </c>
      <c r="H25" s="3">
        <v>335947.7</v>
      </c>
      <c r="I25" s="3">
        <v>5332.5031746031746</v>
      </c>
      <c r="J25" s="10">
        <f>IFERROR(SUMIFS(Таблица1[[#All],[руб]],Таблица1[[#All],[BRAND]],Таблица1[[#This Row],[BRAND]],Таблица1[[#All],[WEIGHT]],Таблица1[[#This Row],[WEIGHT]],Таблица1[[#All],[ГОРОД]],Таблица1[[#This Row],[ГОРОД]],Таблица1[[#All],[МЕСЯЦ]],Таблица1[[#This Row],[МЕСЯЦ]])/SUMIFS(Таблица1[[#All],[бут]],Таблица1[[#All],[BRAND]],Таблица1[[#This Row],[BRAND]],Таблица1[[#All],[WEIGHT]],Таблица1[[#This Row],[WEIGHT]],Таблица1[[#All],[ГОРОД]],Таблица1[[#This Row],[ГОРОД]],Таблица1[[#All],[МЕСЯЦ]],Таблица1[[#This Row],[МЕСЯЦ]]),Таблица1[[#This Row],[СВЦ]])</f>
        <v>5594.6336405529964</v>
      </c>
      <c r="K25" s="10">
        <f>SUMPRODUCT($G:$G,$F:$F,($B:$B=Таблица1[[#This Row],[BRAND]])*($C:$C=Таблица1[[#This Row],[WEIGHT]])*($D:$D=Таблица1[[#This Row],[ГОРОД]])*($E:$E=Таблица1[[#This Row],[МЕСЯЦ]]))/SUMPRODUCT($F:$F,($B:$B=Таблица1[[#This Row],[BRAND]])*($C:$C=Таблица1[[#This Row],[WEIGHT]])*($D:$D=Таблица1[[#This Row],[ГОРОД]])*($E:$E=Таблица1[[#This Row],[МЕСЯЦ]]))</f>
        <v>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6"/>
  <sheetViews>
    <sheetView tabSelected="1" workbookViewId="0">
      <selection activeCell="B3" sqref="B3"/>
    </sheetView>
  </sheetViews>
  <sheetFormatPr defaultRowHeight="15" x14ac:dyDescent="0.25"/>
  <cols>
    <col min="2" max="2" width="17.28515625" bestFit="1" customWidth="1"/>
    <col min="3" max="3" width="11.85546875" bestFit="1" customWidth="1"/>
  </cols>
  <sheetData>
    <row r="3" spans="2:3" x14ac:dyDescent="0.25">
      <c r="B3" s="12" t="s">
        <v>17</v>
      </c>
      <c r="C3" t="s">
        <v>16</v>
      </c>
    </row>
    <row r="4" spans="2:3" x14ac:dyDescent="0.25">
      <c r="B4" s="13" t="s">
        <v>11</v>
      </c>
      <c r="C4" s="11">
        <v>444257.87346296507</v>
      </c>
    </row>
    <row r="5" spans="2:3" x14ac:dyDescent="0.25">
      <c r="B5" s="13" t="s">
        <v>12</v>
      </c>
      <c r="C5" s="11">
        <v>519228.5285764531</v>
      </c>
    </row>
    <row r="6" spans="2:3" x14ac:dyDescent="0.25">
      <c r="B6" s="13" t="s">
        <v>18</v>
      </c>
      <c r="C6" s="11">
        <v>486322.06984213128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zoomScaleNormal="100" workbookViewId="0">
      <pane ySplit="1" topLeftCell="A2" activePane="bottomLeft" state="frozen"/>
      <selection pane="bottomLeft" activeCell="H8" sqref="H8"/>
    </sheetView>
  </sheetViews>
  <sheetFormatPr defaultRowHeight="15" x14ac:dyDescent="0.25"/>
  <cols>
    <col min="1" max="1" width="31.7109375" customWidth="1"/>
    <col min="2" max="2" width="23.42578125" customWidth="1"/>
    <col min="3" max="3" width="16.85546875" style="3" bestFit="1" customWidth="1"/>
    <col min="4" max="4" width="14.7109375" customWidth="1"/>
    <col min="5" max="5" width="14.5703125" style="2" bestFit="1" customWidth="1"/>
    <col min="6" max="6" width="8.7109375" style="8" customWidth="1"/>
    <col min="7" max="7" width="10.42578125" bestFit="1" customWidth="1"/>
    <col min="8" max="8" width="16.7109375" style="3" customWidth="1"/>
    <col min="9" max="9" width="10.7109375" style="3" customWidth="1"/>
  </cols>
  <sheetData>
    <row r="1" spans="1:9" s="1" customFormat="1" ht="54.75" customHeight="1" thickBot="1" x14ac:dyDescent="0.3">
      <c r="A1" s="4" t="s">
        <v>0</v>
      </c>
      <c r="B1" s="4" t="s">
        <v>1</v>
      </c>
      <c r="C1" s="6" t="s">
        <v>2</v>
      </c>
      <c r="D1" s="4" t="s">
        <v>3</v>
      </c>
      <c r="E1" s="5" t="s">
        <v>4</v>
      </c>
      <c r="F1" s="7" t="s">
        <v>5</v>
      </c>
      <c r="G1" s="4" t="s">
        <v>6</v>
      </c>
      <c r="H1" s="6" t="s">
        <v>7</v>
      </c>
      <c r="I1" s="6" t="s">
        <v>8</v>
      </c>
    </row>
    <row r="2" spans="1:9" x14ac:dyDescent="0.25">
      <c r="A2" t="s">
        <v>11</v>
      </c>
      <c r="B2" t="s">
        <v>13</v>
      </c>
      <c r="C2" t="s">
        <v>10</v>
      </c>
      <c r="D2" t="s">
        <v>9</v>
      </c>
      <c r="E2" s="2">
        <v>42491</v>
      </c>
      <c r="F2" s="3">
        <v>75.8</v>
      </c>
      <c r="G2">
        <v>0</v>
      </c>
      <c r="H2" s="3">
        <v>299978</v>
      </c>
      <c r="I2" s="3">
        <v>3957.4934036939317</v>
      </c>
    </row>
    <row r="3" spans="1:9" x14ac:dyDescent="0.25">
      <c r="A3" t="s">
        <v>11</v>
      </c>
      <c r="B3" t="s">
        <v>13</v>
      </c>
      <c r="C3" t="s">
        <v>10</v>
      </c>
      <c r="D3" t="s">
        <v>9</v>
      </c>
      <c r="E3" s="2">
        <v>42522</v>
      </c>
      <c r="F3" s="3">
        <v>119.3</v>
      </c>
      <c r="G3">
        <v>0</v>
      </c>
      <c r="H3" s="3">
        <v>633936.1</v>
      </c>
      <c r="I3" s="3">
        <v>5313.7979882648788</v>
      </c>
    </row>
    <row r="4" spans="1:9" x14ac:dyDescent="0.25">
      <c r="A4" t="s">
        <v>11</v>
      </c>
      <c r="B4" t="s">
        <v>13</v>
      </c>
      <c r="C4" t="s">
        <v>10</v>
      </c>
      <c r="D4" t="s">
        <v>9</v>
      </c>
      <c r="E4" s="2">
        <v>42552</v>
      </c>
      <c r="F4" s="3">
        <v>108.4</v>
      </c>
      <c r="G4">
        <v>0</v>
      </c>
      <c r="H4" s="3">
        <v>495887.8</v>
      </c>
      <c r="I4" s="3">
        <v>4574.6107011070108</v>
      </c>
    </row>
    <row r="5" spans="1:9" x14ac:dyDescent="0.25">
      <c r="A5" t="s">
        <v>11</v>
      </c>
      <c r="B5" t="s">
        <v>13</v>
      </c>
      <c r="C5" t="s">
        <v>10</v>
      </c>
      <c r="D5" t="s">
        <v>9</v>
      </c>
      <c r="E5" s="2">
        <v>42583</v>
      </c>
      <c r="F5" s="3">
        <v>49.2</v>
      </c>
      <c r="G5">
        <v>0</v>
      </c>
      <c r="H5" s="3">
        <v>186696.8</v>
      </c>
      <c r="I5" s="3">
        <v>3794.6504065040644</v>
      </c>
    </row>
    <row r="6" spans="1:9" x14ac:dyDescent="0.25">
      <c r="A6" t="s">
        <v>11</v>
      </c>
      <c r="B6" t="s">
        <v>13</v>
      </c>
      <c r="C6" t="s">
        <v>10</v>
      </c>
      <c r="D6" t="s">
        <v>9</v>
      </c>
      <c r="E6" s="2">
        <v>42614</v>
      </c>
      <c r="F6" s="3">
        <v>50.4</v>
      </c>
      <c r="G6">
        <v>0</v>
      </c>
      <c r="H6" s="3">
        <v>237939.1</v>
      </c>
      <c r="I6" s="3">
        <v>4721.0138888888887</v>
      </c>
    </row>
    <row r="7" spans="1:9" x14ac:dyDescent="0.25">
      <c r="A7" t="s">
        <v>11</v>
      </c>
      <c r="B7" t="s">
        <v>13</v>
      </c>
      <c r="C7" t="s">
        <v>10</v>
      </c>
      <c r="D7" t="s">
        <v>9</v>
      </c>
      <c r="E7" s="2">
        <v>42644</v>
      </c>
      <c r="F7" s="3">
        <v>54.1</v>
      </c>
      <c r="G7">
        <v>0</v>
      </c>
      <c r="H7" s="3">
        <v>336676.5</v>
      </c>
      <c r="I7" s="3">
        <v>6223.2255083179298</v>
      </c>
    </row>
    <row r="8" spans="1:9" x14ac:dyDescent="0.25">
      <c r="A8" t="s">
        <v>11</v>
      </c>
      <c r="B8" t="s">
        <v>13</v>
      </c>
      <c r="C8" t="s">
        <v>10</v>
      </c>
      <c r="D8" t="s">
        <v>9</v>
      </c>
      <c r="E8" s="2">
        <v>42675</v>
      </c>
      <c r="F8" s="3">
        <v>64.900000000000006</v>
      </c>
      <c r="G8">
        <v>0</v>
      </c>
      <c r="H8" s="3">
        <v>369670.2</v>
      </c>
      <c r="I8" s="3">
        <v>5695.9969183359008</v>
      </c>
    </row>
    <row r="9" spans="1:9" x14ac:dyDescent="0.25">
      <c r="A9" t="s">
        <v>11</v>
      </c>
      <c r="B9" t="s">
        <v>13</v>
      </c>
      <c r="C9" t="s">
        <v>10</v>
      </c>
      <c r="D9" t="s">
        <v>9</v>
      </c>
      <c r="E9" s="2">
        <v>42705</v>
      </c>
      <c r="F9" s="3">
        <v>110.9</v>
      </c>
      <c r="G9">
        <v>0</v>
      </c>
      <c r="H9" s="3">
        <v>656365.1</v>
      </c>
      <c r="I9" s="3">
        <v>5918.5311091073036</v>
      </c>
    </row>
    <row r="10" spans="1:9" x14ac:dyDescent="0.25">
      <c r="A10" t="s">
        <v>11</v>
      </c>
      <c r="B10" t="s">
        <v>13</v>
      </c>
      <c r="C10" t="s">
        <v>10</v>
      </c>
      <c r="D10" t="s">
        <v>9</v>
      </c>
      <c r="E10" s="2">
        <v>42736</v>
      </c>
      <c r="F10" s="3">
        <v>51.4</v>
      </c>
      <c r="G10">
        <v>0</v>
      </c>
      <c r="H10" s="3">
        <v>336180.5</v>
      </c>
      <c r="I10" s="3">
        <v>6540.476653696498</v>
      </c>
    </row>
    <row r="11" spans="1:9" x14ac:dyDescent="0.25">
      <c r="A11" t="s">
        <v>11</v>
      </c>
      <c r="B11" t="s">
        <v>13</v>
      </c>
      <c r="C11" t="s">
        <v>10</v>
      </c>
      <c r="D11" t="s">
        <v>9</v>
      </c>
      <c r="E11" s="2">
        <v>42767</v>
      </c>
      <c r="F11" s="3">
        <v>54.9</v>
      </c>
      <c r="G11">
        <v>0</v>
      </c>
      <c r="H11" s="3">
        <v>358245.3</v>
      </c>
      <c r="I11" s="3">
        <v>6525.4153005464477</v>
      </c>
    </row>
    <row r="12" spans="1:9" x14ac:dyDescent="0.25">
      <c r="A12" t="s">
        <v>11</v>
      </c>
      <c r="B12" t="s">
        <v>13</v>
      </c>
      <c r="C12" t="s">
        <v>10</v>
      </c>
      <c r="D12" t="s">
        <v>9</v>
      </c>
      <c r="E12" s="2">
        <v>42795</v>
      </c>
      <c r="F12" s="3">
        <v>83.2</v>
      </c>
      <c r="G12">
        <v>0</v>
      </c>
      <c r="H12" s="3">
        <v>524509.80000000005</v>
      </c>
      <c r="I12" s="3">
        <v>6304.2043269230771</v>
      </c>
    </row>
    <row r="13" spans="1:9" x14ac:dyDescent="0.25">
      <c r="A13" t="s">
        <v>11</v>
      </c>
      <c r="B13" t="s">
        <v>13</v>
      </c>
      <c r="C13" t="s">
        <v>10</v>
      </c>
      <c r="D13" t="s">
        <v>9</v>
      </c>
      <c r="E13" s="2">
        <v>42826</v>
      </c>
      <c r="F13" s="3">
        <v>67.2</v>
      </c>
      <c r="G13">
        <v>0</v>
      </c>
      <c r="H13" s="3">
        <v>392473.59999999998</v>
      </c>
      <c r="I13" s="3">
        <v>5840.3809523809514</v>
      </c>
    </row>
    <row r="14" spans="1:9" x14ac:dyDescent="0.25">
      <c r="A14" t="s">
        <v>12</v>
      </c>
      <c r="B14" t="s">
        <v>13</v>
      </c>
      <c r="C14" t="s">
        <v>10</v>
      </c>
      <c r="D14" t="s">
        <v>9</v>
      </c>
      <c r="E14" s="2">
        <v>42491</v>
      </c>
      <c r="F14" s="3">
        <v>149.30000000000001</v>
      </c>
      <c r="G14">
        <v>0</v>
      </c>
      <c r="H14" s="3">
        <v>703118.5</v>
      </c>
      <c r="I14" s="3">
        <v>4709.4340254521094</v>
      </c>
    </row>
    <row r="15" spans="1:9" x14ac:dyDescent="0.25">
      <c r="A15" t="s">
        <v>12</v>
      </c>
      <c r="B15" t="s">
        <v>13</v>
      </c>
      <c r="C15" t="s">
        <v>10</v>
      </c>
      <c r="D15" t="s">
        <v>9</v>
      </c>
      <c r="E15" s="2">
        <v>42522</v>
      </c>
      <c r="F15" s="3">
        <v>214.3</v>
      </c>
      <c r="G15">
        <v>1</v>
      </c>
      <c r="H15" s="3">
        <v>863676.4</v>
      </c>
      <c r="I15" s="3">
        <v>4030.2211852543164</v>
      </c>
    </row>
    <row r="16" spans="1:9" x14ac:dyDescent="0.25">
      <c r="A16" t="s">
        <v>12</v>
      </c>
      <c r="B16" t="s">
        <v>13</v>
      </c>
      <c r="C16" t="s">
        <v>10</v>
      </c>
      <c r="D16" t="s">
        <v>9</v>
      </c>
      <c r="E16" s="2">
        <v>42552</v>
      </c>
      <c r="F16" s="3">
        <v>146.30000000000001</v>
      </c>
      <c r="G16">
        <v>0</v>
      </c>
      <c r="H16" s="3">
        <v>459812.1</v>
      </c>
      <c r="I16" s="3">
        <v>3142.9398496240597</v>
      </c>
    </row>
    <row r="17" spans="1:9" x14ac:dyDescent="0.25">
      <c r="A17" t="s">
        <v>12</v>
      </c>
      <c r="B17" t="s">
        <v>13</v>
      </c>
      <c r="C17" t="s">
        <v>10</v>
      </c>
      <c r="D17" t="s">
        <v>9</v>
      </c>
      <c r="E17" s="2">
        <v>42583</v>
      </c>
      <c r="F17" s="3">
        <v>114.6</v>
      </c>
      <c r="G17">
        <v>0</v>
      </c>
      <c r="H17" s="3">
        <v>384948.3</v>
      </c>
      <c r="I17" s="3">
        <v>3359.060209424084</v>
      </c>
    </row>
    <row r="18" spans="1:9" x14ac:dyDescent="0.25">
      <c r="A18" t="s">
        <v>12</v>
      </c>
      <c r="B18" t="s">
        <v>13</v>
      </c>
      <c r="C18" t="s">
        <v>10</v>
      </c>
      <c r="D18" t="s">
        <v>9</v>
      </c>
      <c r="E18" s="2">
        <v>42614</v>
      </c>
      <c r="F18" s="3">
        <v>45.7</v>
      </c>
      <c r="G18">
        <v>0</v>
      </c>
      <c r="H18" s="3">
        <v>228900.1</v>
      </c>
      <c r="I18" s="3">
        <v>5008.7549234135668</v>
      </c>
    </row>
    <row r="19" spans="1:9" x14ac:dyDescent="0.25">
      <c r="A19" t="s">
        <v>12</v>
      </c>
      <c r="B19" t="s">
        <v>13</v>
      </c>
      <c r="C19" t="s">
        <v>10</v>
      </c>
      <c r="D19" t="s">
        <v>9</v>
      </c>
      <c r="E19" s="2">
        <v>42644</v>
      </c>
      <c r="F19" s="3">
        <v>41.1</v>
      </c>
      <c r="G19">
        <v>0</v>
      </c>
      <c r="H19" s="3">
        <v>197696.1</v>
      </c>
      <c r="I19" s="3">
        <v>4810.1240875912408</v>
      </c>
    </row>
    <row r="20" spans="1:9" x14ac:dyDescent="0.25">
      <c r="A20" t="s">
        <v>12</v>
      </c>
      <c r="B20" t="s">
        <v>13</v>
      </c>
      <c r="C20" t="s">
        <v>10</v>
      </c>
      <c r="D20" t="s">
        <v>9</v>
      </c>
      <c r="E20" s="2">
        <v>42675</v>
      </c>
      <c r="F20" s="3">
        <v>70</v>
      </c>
      <c r="G20">
        <v>0</v>
      </c>
      <c r="H20" s="3">
        <v>339775.8</v>
      </c>
      <c r="I20" s="3">
        <v>4853.9399999999996</v>
      </c>
    </row>
    <row r="21" spans="1:9" x14ac:dyDescent="0.25">
      <c r="A21" t="s">
        <v>12</v>
      </c>
      <c r="B21" t="s">
        <v>13</v>
      </c>
      <c r="C21" t="s">
        <v>10</v>
      </c>
      <c r="D21" t="s">
        <v>9</v>
      </c>
      <c r="E21" s="2">
        <v>42705</v>
      </c>
      <c r="F21" s="3">
        <v>118.7</v>
      </c>
      <c r="G21">
        <v>0</v>
      </c>
      <c r="H21" s="3">
        <v>602825.4</v>
      </c>
      <c r="I21" s="3">
        <v>5078.5627632687447</v>
      </c>
    </row>
    <row r="22" spans="1:9" x14ac:dyDescent="0.25">
      <c r="A22" t="s">
        <v>12</v>
      </c>
      <c r="B22" t="s">
        <v>13</v>
      </c>
      <c r="C22" t="s">
        <v>10</v>
      </c>
      <c r="D22" t="s">
        <v>9</v>
      </c>
      <c r="E22" s="2">
        <v>42736</v>
      </c>
      <c r="F22" s="3">
        <v>55.2</v>
      </c>
      <c r="G22">
        <v>0</v>
      </c>
      <c r="H22" s="3">
        <v>276788.5</v>
      </c>
      <c r="I22" s="3">
        <v>5014.284420289855</v>
      </c>
    </row>
    <row r="23" spans="1:9" x14ac:dyDescent="0.25">
      <c r="A23" t="s">
        <v>12</v>
      </c>
      <c r="B23" t="s">
        <v>13</v>
      </c>
      <c r="C23" t="s">
        <v>10</v>
      </c>
      <c r="D23" t="s">
        <v>9</v>
      </c>
      <c r="E23" s="2">
        <v>42767</v>
      </c>
      <c r="F23" s="3">
        <v>45</v>
      </c>
      <c r="G23">
        <v>0</v>
      </c>
      <c r="H23" s="3">
        <v>222824.9</v>
      </c>
      <c r="I23" s="3">
        <v>4951.6644444444446</v>
      </c>
    </row>
    <row r="24" spans="1:9" x14ac:dyDescent="0.25">
      <c r="A24" t="s">
        <v>12</v>
      </c>
      <c r="B24" t="s">
        <v>13</v>
      </c>
      <c r="C24" t="s">
        <v>10</v>
      </c>
      <c r="D24" t="s">
        <v>9</v>
      </c>
      <c r="E24" s="2">
        <v>42795</v>
      </c>
      <c r="F24" s="3">
        <v>74.099999999999994</v>
      </c>
      <c r="G24">
        <v>0</v>
      </c>
      <c r="H24" s="3">
        <v>386981.1</v>
      </c>
      <c r="I24" s="3">
        <v>5222.4170040485833</v>
      </c>
    </row>
    <row r="25" spans="1:9" x14ac:dyDescent="0.25">
      <c r="A25" t="s">
        <v>12</v>
      </c>
      <c r="B25" t="s">
        <v>13</v>
      </c>
      <c r="C25" t="s">
        <v>10</v>
      </c>
      <c r="D25" t="s">
        <v>9</v>
      </c>
      <c r="E25" s="2">
        <v>42826</v>
      </c>
      <c r="F25" s="3">
        <v>63</v>
      </c>
      <c r="G25">
        <v>0</v>
      </c>
      <c r="H25" s="3">
        <v>335947.7</v>
      </c>
      <c r="I25" s="3">
        <v>5332.5031746031746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 "01;8F01 3 < / E x c e l T a b l e N a m e > < G e m i n i T a b l e I d > "01;8F01 3 - 7 1 5 8 9 2 4 3 - 2 0 9 d - 4 5 4 5 - a a 1 a - 2 9 c a f 6 c 7 5 e c 2 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 P r o d u c t s 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S h o w H i d d e n > t r u e < / S h o w H i d d e n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 P r o d u c t s < / T a b l e N a m e > < / K e y > < M a i n t a i n e r   i : t y p e = " M e a s u r e D i a g r a m +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 T a g s \ I s   r e a d o n l y < / K e y > < / D i a g r a m O b j e c t K e y > < D i a g r a m O b j e c t K e y > < K e y > C o l u m n s \ P R O D U C T   N A M E < / K e y > < / D i a g r a m O b j e c t K e y > < D i a g r a m O b j e c t K e y > < K e y > C o l u m n s \ B R A N D < / K e y > < / D i a g r a m O b j e c t K e y > < D i a g r a m O b j e c t K e y > < K e y > C o l u m n s \ W E I G H T < / K e y > < / D i a g r a m O b j e c t K e y > < D i a g r a m O b j e c t K e y > < K e y > C o l u m n s \  < / K e y > < / D i a g r a m O b j e c t K e y > < D i a g r a m O b j e c t K e y > < K e y > C o l u m n s \ !/&< / K e y > < / D i a g r a m O b j e c t K e y > < D i a g r a m O b j e c t K e y > < K e y > C o l u m n s \ 1CB< / K e y > < / D i a g r a m O b j e c t K e y > < D i a g r a m O b j e c t K e y > < K e y > C o l u m n s \ =4< / K e y > < / D i a g r a m O b j e c t K e y > < D i a g r a m O b j e c t K e y > < K e y > C o l u m n s \ @C1< / K e y > < / D i a g r a m O b j e c t K e y > < D i a g r a m O b j e c t K e y > < K e y > C o l u m n s \ !&< / K e y > < / D i a g r a m O b j e c t K e y > < D i a g r a m O b j e c t K e y > < K e y > M e a s u r e s \ W e i g h t   S u m < / K e y > < / D i a g r a m O b j e c t K e y > < D i a g r a m O b j e c t K e y > < K e y > M e a s u r e s \ W e i g h t   S u m \ T a g I n f o \ $>@<C;0< / K e y > < / D i a g r a m O b j e c t K e y > < D i a g r a m O b j e c t K e y > < K e y > M e a s u r e s \ W e i g h t   S u m \ T a g I n f o \ =0G5=85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 C o l u m n s \ P R O D U C T   N A M E 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 C o l u m n s \ B R A N D 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 C o l u m n s \ W E I G H T 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 C o l u m n s \  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 C o l u m n s \ !/&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 C o l u m n s \ 1CB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 C o l u m n s \ =4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 C o l u m n s \ @C1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 C o l u m n s \ !&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 M e a s u r e s \ W e i g h t   S u m 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 M e a s u r e s \ W e i g h t   S u m \ T a g I n f o \ $>@<C;0< / K e y > < / a : K e y > < a : V a l u e   i : t y p e = " M e a s u r e G r i d B a s e V i e w S t a t e \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 M e a s u r e s \ W e i g h t   S u m \ T a g I n f o \ =0G5=85< / K e y > < / a : K e y > < a : V a l u e   i : t y p e = " M e a s u r e G r i d B a s e V i e w S t a t e \ I D i a g r a m T a g A d d i t i o n a l I n f o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P r e v i o u s D i a g r a m " > < C u s t o m C o n t e n t > < ! [ C D A T A [ < S a n d b o x E d i t o r D i a g r a m K e y   i : n i l = " t r u e "   x m l n s = " h t t p : / / s c h e m a s . d a t a c o n t r a c t . o r g / 2 0 0 4 / 0 7 / M i c r o s o f t . A n a l y s i s S e r v i c e s . C o m m o n "   x m l n s : i = " h t t p : / / w w w . w 3 . o r g / 2 0 0 1 / X M L S c h e m a - i n s t a n c e " /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 P r o d u c t s 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 9 9 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4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15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16.xml>��< ? x m l   v e r s i o n = " 1 . 0 "   e n c o d i n g = " U T F - 1 6 " ? > < G e m i n i   x m l n s = " h t t p : / / g e m i n i / w o r k b o o k c u s t o m i z a t i o n / P o w e r P i v o t V e r s i o n " > < C u s t o m C o n t e n t > < ! [ C D A T A [ 1 1 . 0 . 3 0 0 0 . 0 ] ] > < / C u s t o m C o n t e n t > < / G e m i n i > 
</file>

<file path=customXml/item17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 "01;8F01 3 < / E x c e l T a b l e N a m e > < G e m i n i T a b l e I d > "01;8F01 3 - 7 1 5 8 9 2 4 3 - 2 0 9 d - 4 5 4 5 - a a 1 a - 2 9 c a f 6 c 7 5 e c 2 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 P r o d u c t s < / E x c e l T a b l e N a m e > < G e m i n i T a b l e I d > P r o d u c t s < / G e m i n i T a b l e I d > < L i n k e d C o l u m n L i s t > < L i n k e d C o l u m n I n f o > < E x c e l C o l u m n N a m e > P R O D U C T   N A M E < / E x c e l C o l u m n N a m e > < G e m i n i C o l u m n I d > P R O D U C T   N A M E < / G e m i n i C o l u m n I d > < / L i n k e d C o l u m n I n f o > < L i n k e d C o l u m n I n f o > < E x c e l C o l u m n N a m e > B R A N D < / E x c e l C o l u m n N a m e > < G e m i n i C o l u m n I d > B R A N D < / G e m i n i C o l u m n I d > < / L i n k e d C o l u m n I n f o > < L i n k e d C o l u m n I n f o > < E x c e l C o l u m n N a m e > W E I G H T < / E x c e l C o l u m n N a m e > < G e m i n i C o l u m n I d > W E I G H T < / G e m i n i C o l u m n I d > < / L i n k e d C o l u m n I n f o > < L i n k e d C o l u m n I n f o > < E x c e l C o l u m n N a m e >  < / E x c e l C o l u m n N a m e > < G e m i n i C o l u m n I d >  < / G e m i n i C o l u m n I d > < / L i n k e d C o l u m n I n f o > < L i n k e d C o l u m n I n f o > < E x c e l C o l u m n N a m e > !/&< / E x c e l C o l u m n N a m e > < G e m i n i C o l u m n I d > !/&< / G e m i n i C o l u m n I d > < / L i n k e d C o l u m n I n f o > < L i n k e d C o l u m n I n f o > < E x c e l C o l u m n N a m e > 1CB< / E x c e l C o l u m n N a m e > < G e m i n i C o l u m n I d > 1CB< / G e m i n i C o l u m n I d > < / L i n k e d C o l u m n I n f o > < L i n k e d C o l u m n I n f o > < E x c e l C o l u m n N a m e > =4< / E x c e l C o l u m n N a m e > < G e m i n i C o l u m n I d > =4< / G e m i n i C o l u m n I d > < / L i n k e d C o l u m n I n f o > < L i n k e d C o l u m n I n f o > < E x c e l C o l u m n N a m e > @C1< / E x c e l C o l u m n N a m e > < G e m i n i C o l u m n I d > @C1< / G e m i n i C o l u m n I d > < / L i n k e d C o l u m n I n f o > < L i n k e d C o l u m n I n f o > < E x c e l C o l u m n N a m e > !&< / E x c e l C o l u m n N a m e > < G e m i n i C o l u m n I d > !&< / G e m i n i C o l u m n I d > < / L i n k e d C o l u m n I n f o > < / L i n k e d C o l u m n L i s t > < U p d a t e N e e d e d > f a l s e < / U p d a t e N e e d e d > < R o w C o u n t > 2 4 < / R o w C o u n t > < / L i n k e d T a b l e I n f o > < / L i n k e d T a b l e L i s t > < / L i n k e d T a b l e s > ] ] > < / C u s t o m C o n t e n t > < / G e m i n i > 
</file>

<file path=customXml/item18.xml>��< ? x m l   v e r s i o n = " 1 . 0 "   e n c o d i n g = " U T F - 1 6 " ? > < G e m i n i   x m l n s = " h t t p : / / g e m i n i / w o r k b o o k c u s t o m i z a t i o n / R e l a t i o n s h i p D e t e c t i o n N e e d e d D i c t i o n a r y " > < C u s t o m C o n t e n t > < ! [ C D A T A [ < D i c t i o n a r y > < i t e m > < k e y > < s t r i n g > e d 9 7 4 c 9 7 - c 9 b 6 - 4 f 6 1 - a d 8 b - 2 2 f 0 c e 6 1 b 3 c 8 < / s t r i n g > < / k e y > < v a l u e > < b o o l e a n > t r u e < / b o o l e a n > < / v a l u e > < / i t e m > < / D i c t i o n a r y > ] ] > < / C u s t o m C o n t e n t > < / G e m i n i > 
</file>

<file path=customXml/item19.xml>��< ? x m l   v e r s i o n = " 1 . 0 "   e n c o d i n g = " U T F - 1 6 " ? > < G e m i n i   x m l n s = " h t t p : / / g e m i n i / w o r k b o o k c u s t o m i z a t i o n / F i e l d L i s t R e f r e s h N e e d e d D i c t i o n a r y " > < C u s t o m C o n t e n t > < ! [ C D A T A [ < D i c t i o n a r y   /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P r o d u c t s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 x m l n s : x s d = " h t t p : / / w w w . w 3 . o r g / 2 0 0 1 / X M L S c h e m a " & g t ; & l t ; C o l u m n S u g g e s t e d T y p e & g t ; & l t ; i t e m & g t ; & l t ; k e y & g t ; & l t ; s t r i n g & g t ; P R O D U C T   N A M E & l t ; / s t r i n g & g t ; & l t ; / k e y & g t ; & l t ; v a l u e & g t ; & l t ; s t r i n g & g t ; W C h a r & l t ; / s t r i n g & g t ; & l t ; / v a l u e & g t ; & l t ; / i t e m & g t ; & l t ; i t e m & g t ; & l t ; k e y & g t ; & l t ; s t r i n g & g t ; B R A N D & l t ; / s t r i n g & g t ; & l t ; / k e y & g t ; & l t ; v a l u e & g t ; & l t ; s t r i n g & g t ; W C h a r & l t ; / s t r i n g & g t ; & l t ; / v a l u e & g t ; & l t ; / i t e m & g t ; & l t ; i t e m & g t ; & l t ; k e y & g t ; & l t ; s t r i n g & g t ; W E I G H T & l t ; / s t r i n g & g t ; & l t ; / k e y & g t ; & l t ; v a l u e & g t ; & l t ; s t r i n g & g t ; W C h a r & l t ; / s t r i n g & g t ; & l t ; / v a l u e & g t ; & l t ; / i t e m & g t ; & l t ; i t e m & g t ; & l t ; k e y & g t ; & l t ; s t r i n g & g t ;  & l t ; / s t r i n g & g t ; & l t ; / k e y & g t ; & l t ; v a l u e & g t ; & l t ; s t r i n g & g t ; W C h a r & l t ; / s t r i n g & g t ; & l t ; / v a l u e & g t ; & l t ; / i t e m & g t ; & l t ; i t e m & g t ; & l t ; k e y & g t ; & l t ; s t r i n g & g t ; !/&& l t ; / s t r i n g & g t ; & l t ; / k e y & g t ; & l t ; v a l u e & g t ; & l t ; s t r i n g & g t ; D a t e & l t ; / s t r i n g & g t ; & l t ; / v a l u e & g t ; & l t ; / i t e m & g t ; & l t ; i t e m & g t ; & l t ; k e y & g t ; & l t ; s t r i n g & g t ; 1CB& l t ; / s t r i n g & g t ; & l t ; / k e y & g t ; & l t ; v a l u e & g t ; & l t ; s t r i n g & g t ; D o u b l e & l t ; / s t r i n g & g t ; & l t ; / v a l u e & g t ; & l t ; / i t e m & g t ; & l t ; i t e m & g t ; & l t ; k e y & g t ; & l t ; s t r i n g & g t ; =4& l t ; / s t r i n g & g t ; & l t ; / k e y & g t ; & l t ; v a l u e & g t ; & l t ; s t r i n g & g t ; B i g I n t & l t ; / s t r i n g & g t ; & l t ; / v a l u e & g t ; & l t ; / i t e m & g t ; & l t ; i t e m & g t ; & l t ; k e y & g t ; & l t ; s t r i n g & g t ; @C1& l t ; / s t r i n g & g t ; & l t ; / k e y & g t ; & l t ; v a l u e & g t ; & l t ; s t r i n g & g t ; D o u b l e & l t ; / s t r i n g & g t ; & l t ; / v a l u e & g t ; & l t ; / i t e m & g t ; & l t ; i t e m & g t ; & l t ; k e y & g t ; & l t ; s t r i n g & g t ; !&& l t ; / s t r i n g & g t ; & l t ; / k e y & g t ; & l t ; v a l u e & g t ; & l t ; s t r i n g & g t ; D o u b l e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 / & g t ; & l t ; C o l u m n W i d t h s & g t ; & l t ; i t e m & g t ; & l t ; k e y & g t ; & l t ; s t r i n g & g t ; P R O D U C T   N A M E & l t ; / s t r i n g & g t ; & l t ; / k e y & g t ; & l t ; v a l u e & g t ; & l t ; i n t & g t ; 1 4 1 & l t ; / i n t & g t ; & l t ; / v a l u e & g t ; & l t ; / i t e m & g t ; & l t ; i t e m & g t ; & l t ; k e y & g t ; & l t ; s t r i n g & g t ; B R A N D & l t ; / s t r i n g & g t ; & l t ; / k e y & g t ; & l t ; v a l u e & g t ; & l t ; i n t & g t ; 8 5 & l t ; / i n t & g t ; & l t ; / v a l u e & g t ; & l t ; / i t e m & g t ; & l t ; i t e m & g t ; & l t ; k e y & g t ; & l t ; s t r i n g & g t ; W E I G H T & l t ; / s t r i n g & g t ; & l t ; / k e y & g t ; & l t ; v a l u e & g t ; & l t ; i n t & g t ; 9 0 & l t ; / i n t & g t ; & l t ; / v a l u e & g t ; & l t ; / i t e m & g t ; & l t ; i t e m & g t ; & l t ; k e y & g t ; & l t ; s t r i n g & g t ;  & l t ; / s t r i n g & g t ; & l t ; / k e y & g t ; & l t ; v a l u e & g t ; & l t ; i n t & g t ; 8 5 & l t ; / i n t & g t ; & l t ; / v a l u e & g t ; & l t ; / i t e m & g t ; & l t ; i t e m & g t ; & l t ; k e y & g t ; & l t ; s t r i n g & g t ; !/&& l t ; / s t r i n g & g t ; & l t ; / k e y & g t ; & l t ; v a l u e & g t ; & l t ; i n t & g t ; 8 6 & l t ; / i n t & g t ; & l t ; / v a l u e & g t ; & l t ; / i t e m & g t ; & l t ; i t e m & g t ; & l t ; k e y & g t ; & l t ; s t r i n g & g t ; 1CB& l t ; / s t r i n g & g t ; & l t ; / k e y & g t ; & l t ; v a l u e & g t ; & l t ; i n t & g t ; 6 2 & l t ; / i n t & g t ; & l t ; / v a l u e & g t ; & l t ; / i t e m & g t ; & l t ; i t e m & g t ; & l t ; k e y & g t ; & l t ; s t r i n g & g t ; =4& l t ; / s t r i n g & g t ; & l t ; / k e y & g t ; & l t ; v a l u e & g t ; & l t ; i n t & g t ; 5 7 & l t ; / i n t & g t ; & l t ; / v a l u e & g t ; & l t ; / i t e m & g t ; & l t ; i t e m & g t ; & l t ; k e y & g t ; & l t ; s t r i n g & g t ; @C1& l t ; / s t r i n g & g t ; & l t ; / k e y & g t ; & l t ; v a l u e & g t ; & l t ; i n t & g t ; 6 4 & l t ; / i n t & g t ; & l t ; / v a l u e & g t ; & l t ; / i t e m & g t ; & l t ; i t e m & g t ; & l t ; k e y & g t ; & l t ; s t r i n g & g t ; !&& l t ; / s t r i n g & g t ; & l t ; / k e y & g t ; & l t ; v a l u e & g t ; & l t ; i n t & g t ; 6 7 & l t ; / i n t & g t ; & l t ; / v a l u e & g t ; & l t ; / i t e m & g t ; & l t ; / C o l u m n W i d t h s & g t ; & l t ; C o l u m n D i s p l a y I n d e x & g t ; & l t ; i t e m & g t ; & l t ; k e y & g t ; & l t ; s t r i n g & g t ; P R O D U C T   N A M E & l t ; / s t r i n g & g t ; & l t ; / k e y & g t ; & l t ; v a l u e & g t ; & l t ; i n t & g t ; 0 & l t ; / i n t & g t ; & l t ; / v a l u e & g t ; & l t ; / i t e m & g t ; & l t ; i t e m & g t ; & l t ; k e y & g t ; & l t ; s t r i n g & g t ; B R A N D & l t ; / s t r i n g & g t ; & l t ; / k e y & g t ; & l t ; v a l u e & g t ; & l t ; i n t & g t ; 1 & l t ; / i n t & g t ; & l t ; / v a l u e & g t ; & l t ; / i t e m & g t ; & l t ; i t e m & g t ; & l t ; k e y & g t ; & l t ; s t r i n g & g t ; W E I G H T & l t ; / s t r i n g & g t ; & l t ; / k e y & g t ; & l t ; v a l u e & g t ; & l t ; i n t & g t ; 2 & l t ; / i n t & g t ; & l t ; / v a l u e & g t ; & l t ; / i t e m & g t ; & l t ; i t e m & g t ; & l t ; k e y & g t ; & l t ; s t r i n g & g t ;  & l t ; / s t r i n g & g t ; & l t ; / k e y & g t ; & l t ; v a l u e & g t ; & l t ; i n t & g t ; 3 & l t ; / i n t & g t ; & l t ; / v a l u e & g t ; & l t ; / i t e m & g t ; & l t ; i t e m & g t ; & l t ; k e y & g t ; & l t ; s t r i n g & g t ; !/&& l t ; / s t r i n g & g t ; & l t ; / k e y & g t ; & l t ; v a l u e & g t ; & l t ; i n t & g t ; 4 & l t ; / i n t & g t ; & l t ; / v a l u e & g t ; & l t ; / i t e m & g t ; & l t ; i t e m & g t ; & l t ; k e y & g t ; & l t ; s t r i n g & g t ; 1CB& l t ; / s t r i n g & g t ; & l t ; / k e y & g t ; & l t ; v a l u e & g t ; & l t ; i n t & g t ; 5 & l t ; / i n t & g t ; & l t ; / v a l u e & g t ; & l t ; / i t e m & g t ; & l t ; i t e m & g t ; & l t ; k e y & g t ; & l t ; s t r i n g & g t ; =4& l t ; / s t r i n g & g t ; & l t ; / k e y & g t ; & l t ; v a l u e & g t ; & l t ; i n t & g t ; 6 & l t ; / i n t & g t ; & l t ; / v a l u e & g t ; & l t ; / i t e m & g t ; & l t ; i t e m & g t ; & l t ; k e y & g t ; & l t ; s t r i n g & g t ; @C1& l t ; / s t r i n g & g t ; & l t ; / k e y & g t ; & l t ; v a l u e & g t ; & l t ; i n t & g t ; 7 & l t ; / i n t & g t ; & l t ; / v a l u e & g t ; & l t ; / i t e m & g t ; & l t ; i t e m & g t ; & l t ; k e y & g t ; & l t ; s t r i n g & g t ; !&& l t ; / s t r i n g & g t ; & l t ; / k e y & g t ; & l t ; v a l u e & g t ; & l t ; i n t & g t ; 8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20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21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 9 8 1 3 9 1 1 a - 2 8 4 2 - 4 b 3 d - b a 7 c - 2 d 0 8 7 e c b 9 6 e 8 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 1 0 4 9 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 P r o d u c t s < / I D > < N a m e > P r o d u c t s 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 1 0 4 9 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 P R O D U C T   N A M E < / I D > < N a m e > P R O D U C T   N A M E < / N a m e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 B R A N D < / I D > < N a m e > B R A N D < / N a m e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 W E I G H T < / I D > < N a m e > W E I G H T < / N a m e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  < / I D > < N a m e >  < / N a m e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D a t e T i m e G e n e r a l "   x m l n s = " "   / > < / V a l u e > < / A n n o t a t i o n > < A n n o t a t i o n > < N a m e > D e l e t e N o t A l l o w e d < / N a m e > < / A n n o t a t i o n > < / A n n o t a t i o n s > < I D > !/&< / I D > < N a m e > !/&< / N a m e > < K e y C o l u m n s > < K e y C o l u m n > < N u l l P r o c e s s i n g > P r e s e r v e < / N u l l P r o c e s s i n g > < D a t a T y p e > D a t e 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d d l 3 0 0 _ 3 0 0 : F o r m a t S t r i n g > G e n e r a l   D a t e < / d d l 3 0 0 _ 3 0 0 : F o r m a t S t r i n g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 1CB< / I D > < N a m e > 1CB< / N a m e > < K e y C o l u m n s > < K e y C o l u m n > < N u l l P r o c e s s i n g > P r e s e r v e < / N u l l P r o c e s s i n g > < D a t a T y p e > D o u b l e 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 =4< / I D > < N a m e > =4< / N a m e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 @C1< / I D > < N a m e > @C1< / N a m e > < K e y C o l u m n s > < K e y C o l u m n > < N u l l P r o c e s s i n g > P r e s e r v e < / N u l l P r o c e s s i n g > < D a t a T y p e > D o u b l e 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 !&< / I D > < N a m e > !&< / N a m e > < K e y C o l u m n s > < K e y C o l u m n > < N u l l P r o c e s s i n g > P r e s e r v e < / N u l l P r o c e s s i n g > < D a t a T y p e > D o u b l e 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 P R O D U C T   N A M E < / A t t r i b u t e I D > < O v e r r i d e B e h a v i o r > N o n e < / O v e r r i d e B e h a v i o r > < N a m e > P R O D U C T   N A M E < / N a m e > < / A t t r i b u t e R e l a t i o n s h i p > < A t t r i b u t e R e l a t i o n s h i p > < A t t r i b u t e I D > B R A N D < / A t t r i b u t e I D > < O v e r r i d e B e h a v i o r > N o n e < / O v e r r i d e B e h a v i o r > < N a m e > B R A N D < / N a m e > < / A t t r i b u t e R e l a t i o n s h i p > < A t t r i b u t e R e l a t i o n s h i p > < A t t r i b u t e I D > W E I G H T < / A t t r i b u t e I D > < O v e r r i d e B e h a v i o r > N o n e < / O v e r r i d e B e h a v i o r > < N a m e > W E I G H T < / N a m e > < / A t t r i b u t e R e l a t i o n s h i p > < A t t r i b u t e R e l a t i o n s h i p > < A t t r i b u t e I D >  < / A t t r i b u t e I D > < O v e r r i d e B e h a v i o r > N o n e < / O v e r r i d e B e h a v i o r > < N a m e >  < / N a m e > < / A t t r i b u t e R e l a t i o n s h i p > < A t t r i b u t e R e l a t i o n s h i p > < A t t r i b u t e I D > !/&< / A t t r i b u t e I D > < O v e r r i d e B e h a v i o r > N o n e < / O v e r r i d e B e h a v i o r > < N a m e > !/&< / N a m e > < / A t t r i b u t e R e l a t i o n s h i p > < A t t r i b u t e R e l a t i o n s h i p > < A t t r i b u t e I D > 1CB< / A t t r i b u t e I D > < O v e r r i d e B e h a v i o r > N o n e < / O v e r r i d e B e h a v i o r > < N a m e > 1CB< / N a m e > < / A t t r i b u t e R e l a t i o n s h i p > < A t t r i b u t e R e l a t i o n s h i p > < A t t r i b u t e I D > =4< / A t t r i b u t e I D > < O v e r r i d e B e h a v i o r > N o n e < / O v e r r i d e B e h a v i o r > < N a m e > =4< / N a m e > < / A t t r i b u t e R e l a t i o n s h i p > < A t t r i b u t e R e l a t i o n s h i p > < A t t r i b u t e I D > @C1< / A t t r i b u t e I D > < O v e r r i d e B e h a v i o r > N o n e < / O v e r r i d e B e h a v i o r > < N a m e > @C1< / N a m e > < / A t t r i b u t e R e l a t i o n s h i p > < A t t r i b u t e R e l a t i o n s h i p > < A t t r i b u t e I D > !&< / A t t r i b u t e I D > < O v e r r i d e B e h a v i o r > N o n e < / O v e r r i d e B e h a v i o r > < N a m e > !&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/ D i m e n s i o n s > < C u b e s > < C u b e > < I D > M o d e l < / I D > < N a m e > M o d e l < / N a m e > < A n n o t a t i o n s > < A n n o t a t i o n > < N a m e > D e f a u l t M e a s u r e < / N a m e > < V a l u e > _ _ 5  >?@545;5=>  =8  >4=>9  <5@K< / V a l u e > < / A n n o t a t i o n > < / A n n o t a t i o n s > < D i m e n s i o n s > < D i m e n s i o n > < I D > P r o d u c t s < / I D > < N a m e > P r o d u c t s < / N a m e > < D i m e n s i o n I D > P r o d u c t s < / D i m e n s i o n I D > < A t t r i b u t e s > < A t t r i b u t e > < A t t r i b u t e I D > P R O D U C T   N A M E < / A t t r i b u t e I D > < / A t t r i b u t e > < A t t r i b u t e > < A t t r i b u t e I D > B R A N D < / A t t r i b u t e I D > < / A t t r i b u t e > < A t t r i b u t e > < A t t r i b u t e I D > W E I G H T < / A t t r i b u t e I D > < / A t t r i b u t e > < A t t r i b u t e > < A t t r i b u t e I D >  < / A t t r i b u t e I D > < / A t t r i b u t e > < A t t r i b u t e > < A t t r i b u t e I D > !/&< / A t t r i b u t e I D > < / A t t r i b u t e > < A t t r i b u t e > < A t t r i b u t e I D > 1CB< / A t t r i b u t e I D > < / A t t r i b u t e > < A t t r i b u t e > < A t t r i b u t e I D > =4< / A t t r i b u t e I D > < / A t t r i b u t e > < A t t r i b u t e > < A t t r i b u t e I D > @C1< / A t t r i b u t e I D > < / A t t r i b u t e > < A t t r i b u t e > < A t t r i b u t e I D > !&< / A t t r i b u t e I D > < / A t t r i b u t e > < A t t r i b u t e > < A t t r i b u t e I D > R o w N u m b e r < / A t t r i b u t e I D > < / A t t r i b u t e > < / A t t r i b u t e s > < / D i m e n s i o n > < / D i m e n s i o n s > < M e a s u r e G r o u p s > < M e a s u r e G r o u p > < I D > P r o d u c t s < / I D > < N a m e > P r o d u c t s < / N a m e > < M e a s u r e s > < M e a s u r e > < I D > P r o d u c t s < / I D > < N a m e > _ >;8G5AB2>  P r o d u c t s 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 P r o d u c t s < / C u b e D i m e n s i o n I D > < A t t r i b u t e s > < A t t r i b u t e > < A t t r i b u t e I D > P R O D U C T   N A M E 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 B R A N D 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 W E I G H T 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  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 !/&< / A t t r i b u t e I D > < K e y C o l u m n s > < K e y C o l u m n > < N u l l P r o c e s s i n g > P r e s e r v e < / N u l l P r o c e s s i n g > < D a t a T y p e > D a t e < / D a t a T y p e > < / K e y C o l u m n > < / K e y C o l u m n s > < / A t t r i b u t e > < A t t r i b u t e > < A t t r i b u t e I D > 1CB< / A t t r i b u t e I D > < K e y C o l u m n s > < K e y C o l u m n > < N u l l P r o c e s s i n g > P r e s e r v e < / N u l l P r o c e s s i n g > < D a t a T y p e > D o u b l e < / D a t a T y p e > < / K e y C o l u m n > < / K e y C o l u m n s > < / A t t r i b u t e > < A t t r i b u t e > < A t t r i b u t e I D > =4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 @C1< / A t t r i b u t e I D > < K e y C o l u m n s > < K e y C o l u m n > < N u l l P r o c e s s i n g > P r e s e r v e < / N u l l P r o c e s s i n g > < D a t a T y p e > D o u b l e < / D a t a T y p e > < / K e y C o l u m n > < / K e y C o l u m n s > < / A t t r i b u t e > < A t t r i b u t e > < A t t r i b u t e I D > !&< / A t t r i b u t e I D > < K e y C o l u m n s > < K e y C o l u m n > < N u l l P r o c e s s i n g > P r e s e r v e < / N u l l P r o c e s s i n g > < D a t a T y p e > D o u b l e 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 P r o d u c t s 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 P r o d u c t s < / I D > < N a m e > P r o d u c t s 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 C U R R E N T C U B E . M e a s u r e s . [ _ _ 5  >?@545;5=>  =8  >4=>9  <5@K]   A S   1 ;    
 A L T E R   C U B E   C U R R E N T C U B E   U P D A T E   D I M E N S I O N   M e a s u r e s ,   D e f a u l t _ M e m b e r   =   [ _ _ 5  >?@545;5=>  =8  >4=>9  <5@K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 ' P r o d u c t s ' [ W e i g h t   S u m ] = D I V I D E ( S U M X ( ' P r o d u c t s ' , ' P r o d u c t s ' [ @C1] * ' P r o d u c t s ' [ 1CB] ) , S U M ( ' P r o d u c t s ' [ 1CB] ) , B L A N K ( ) ) ;  
 < / T e x t > < / C o m m a n d > < / C o m m a n d s > < C a l c u l a t i o n P r o p e r t i e s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C u r r e n c y "   A c c u r a c y = " 2 "   T h o u s a n d S e p a r a t o r = " T r u e "   x m l n s = " " > < C u r r e n c y   L C I D = " 1 0 4 9 "   D i s p l a y N a m e = " � "   S y m b o l = " � "   P o s i t i v e P a t t e r n = " 3 "   N e g a t i v e P a t t e r n = " 8 "   / > < / F o r m a t > < / V a l u e > < / A n n o t a t i o n > < / A n n o t a t i o n s > < C a l c u l a t i o n R e f e r e n c e > [ W e i g h t   S u m ] < / C a l c u l a t i o n R e f e r e n c e > < C a l c u l a t i o n T y p e > M e m b e r < / C a l c u l a t i o n T y p e > < D e s c r i p t i o n > < / D e s c r i p t i o n > < F o r m a t S t r i n g > ' # , 0 . 0 0   " � " ; - # , 0 . 0 0   " � " ; # , 0 . 0 0   " � " ' < / F o r m a t S t r i n g > < / C a l c u l a t i o n P r o p e r t y > < C a l c u l a t i o n P r o p e r t y > < C a l c u l a t i o n R e f e r e n c e > M e a s u r e s . [ _ _ 5  >?@545;5=>  =8  >4=>9  <5@K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/ C u b e > < / C u b e s > < / D a t a b a s e > < / O b j e c t D e f i n i t i o n > < / C r e a t e > ] ] > < / C u s t o m C o n t e n t > < / G e m i n i > 
</file>

<file path=customXml/item22.xml>��< ? x m l   v e r s i o n = " 1 . 0 "   e n c o d i n g = " U T F - 1 6 " ? > < G e m i n i   x m l n s = " h t t p : / / g e m i n i / w o r k b o o k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 2 0 1 7 - 0 6 - 2 0 T 1 7 : 3 7 : 0 9 . 4 6 0 7 8 5 3 + 0 3 : 0 0 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O r d e r " > < C u s t o m C o n t e n t > P r o d u c t s < / C u s t o m C o n t e n t > < / G e m i n i > 
</file>

<file path=customXml/item4.xml>��< ? x m l   v e r s i o n = " 1 . 0 "   e n c o d i n g = " U T F - 1 6 " ? > < G e m i n i   x m l n s = " h t t p : / / g e m i n i / p i v o t c u s t o m i z a t i o n / e d 9 7 4 c 9 7 - c 9 b 6 - 4 f 6 1 - a d 8 b - 2 2 f 0 c e 6 1 b 3 c 8 " > < C u s t o m C o n t e n t > < ! [ C D A T A [ < ? x m l   v e r s i o n = " 1 . 0 "   e n c o d i n g = " u t f - 1 6 " ? > < S e t t i n g s > < C a l c u l a t e d F i e l d s > < i t e m > < M e a s u r e N a m e > W e i g h t   S u m < / M e a s u r e N a m e > < D i s p l a y N a m e > W e i g h t   S u m 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 8AB1 < / S l i c e r S h e e t N a m e > < S A H o s t H a s h > 1 2 8 3 6 5 5 8 9 2 < / S A H o s t H a s h > < G e m i n i F i e l d L i s t V i s i b l e > T r u e < / G e m i n i F i e l d L i s t V i s i b l e > < / S e t t i n g s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C l i e n t W i n d o w X M L " > < C u s t o m C o n t e n t > < ! [ C D A T A [ P r o d u c t s ] ] > < / C u s t o m C o n t e n t > < / G e m i n i > 
</file>

<file path=customXml/item6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Props1.xml><?xml version="1.0" encoding="utf-8"?>
<ds:datastoreItem xmlns:ds="http://schemas.openxmlformats.org/officeDocument/2006/customXml" ds:itemID="{4D2B6BF9-902E-44BE-B386-6A132E82478B}">
  <ds:schemaRefs/>
</ds:datastoreItem>
</file>

<file path=customXml/itemProps10.xml><?xml version="1.0" encoding="utf-8"?>
<ds:datastoreItem xmlns:ds="http://schemas.openxmlformats.org/officeDocument/2006/customXml" ds:itemID="{5C7E0714-7F70-4BD8-8A09-B19FCA31A85C}">
  <ds:schemaRefs/>
</ds:datastoreItem>
</file>

<file path=customXml/itemProps11.xml><?xml version="1.0" encoding="utf-8"?>
<ds:datastoreItem xmlns:ds="http://schemas.openxmlformats.org/officeDocument/2006/customXml" ds:itemID="{47836AAF-341D-4BC0-A18D-FC4E36ACE45B}">
  <ds:schemaRefs/>
</ds:datastoreItem>
</file>

<file path=customXml/itemProps12.xml><?xml version="1.0" encoding="utf-8"?>
<ds:datastoreItem xmlns:ds="http://schemas.openxmlformats.org/officeDocument/2006/customXml" ds:itemID="{653D5561-68BE-436C-84FC-A67217E6AEE4}">
  <ds:schemaRefs/>
</ds:datastoreItem>
</file>

<file path=customXml/itemProps13.xml><?xml version="1.0" encoding="utf-8"?>
<ds:datastoreItem xmlns:ds="http://schemas.openxmlformats.org/officeDocument/2006/customXml" ds:itemID="{E54EF7C3-863A-4634-9EE1-CBB4B27D58B5}">
  <ds:schemaRefs/>
</ds:datastoreItem>
</file>

<file path=customXml/itemProps14.xml><?xml version="1.0" encoding="utf-8"?>
<ds:datastoreItem xmlns:ds="http://schemas.openxmlformats.org/officeDocument/2006/customXml" ds:itemID="{8407263E-7B85-4ABD-A574-5E719501DB39}">
  <ds:schemaRefs/>
</ds:datastoreItem>
</file>

<file path=customXml/itemProps15.xml><?xml version="1.0" encoding="utf-8"?>
<ds:datastoreItem xmlns:ds="http://schemas.openxmlformats.org/officeDocument/2006/customXml" ds:itemID="{C46E2713-10B8-46C9-9FE6-5064BC75BC0F}">
  <ds:schemaRefs/>
</ds:datastoreItem>
</file>

<file path=customXml/itemProps16.xml><?xml version="1.0" encoding="utf-8"?>
<ds:datastoreItem xmlns:ds="http://schemas.openxmlformats.org/officeDocument/2006/customXml" ds:itemID="{7A27D59D-DB4A-4D79-85AE-2D50F36E8752}">
  <ds:schemaRefs/>
</ds:datastoreItem>
</file>

<file path=customXml/itemProps17.xml><?xml version="1.0" encoding="utf-8"?>
<ds:datastoreItem xmlns:ds="http://schemas.openxmlformats.org/officeDocument/2006/customXml" ds:itemID="{C9E98871-3BDA-4D80-BEC6-D18E0721B194}">
  <ds:schemaRefs/>
</ds:datastoreItem>
</file>

<file path=customXml/itemProps18.xml><?xml version="1.0" encoding="utf-8"?>
<ds:datastoreItem xmlns:ds="http://schemas.openxmlformats.org/officeDocument/2006/customXml" ds:itemID="{D3AE5FE8-3E96-4A6B-AAE7-229D48A713F3}">
  <ds:schemaRefs/>
</ds:datastoreItem>
</file>

<file path=customXml/itemProps19.xml><?xml version="1.0" encoding="utf-8"?>
<ds:datastoreItem xmlns:ds="http://schemas.openxmlformats.org/officeDocument/2006/customXml" ds:itemID="{58DA51C1-03D9-4A6B-8032-A905EB55F4C3}">
  <ds:schemaRefs/>
</ds:datastoreItem>
</file>

<file path=customXml/itemProps2.xml><?xml version="1.0" encoding="utf-8"?>
<ds:datastoreItem xmlns:ds="http://schemas.openxmlformats.org/officeDocument/2006/customXml" ds:itemID="{1083C5ED-669B-4DF4-97AF-B4A1A9E33BD6}">
  <ds:schemaRefs/>
</ds:datastoreItem>
</file>

<file path=customXml/itemProps20.xml><?xml version="1.0" encoding="utf-8"?>
<ds:datastoreItem xmlns:ds="http://schemas.openxmlformats.org/officeDocument/2006/customXml" ds:itemID="{DC1E251C-2783-4F83-AF37-88F9BAE96D14}">
  <ds:schemaRefs/>
</ds:datastoreItem>
</file>

<file path=customXml/itemProps21.xml><?xml version="1.0" encoding="utf-8"?>
<ds:datastoreItem xmlns:ds="http://schemas.openxmlformats.org/officeDocument/2006/customXml" ds:itemID="{47D55AF2-5752-4FBC-A021-DB4906DBD877}">
  <ds:schemaRefs/>
</ds:datastoreItem>
</file>

<file path=customXml/itemProps22.xml><?xml version="1.0" encoding="utf-8"?>
<ds:datastoreItem xmlns:ds="http://schemas.openxmlformats.org/officeDocument/2006/customXml" ds:itemID="{27D20534-2425-4112-96B9-CFBE2D1C134A}">
  <ds:schemaRefs/>
</ds:datastoreItem>
</file>

<file path=customXml/itemProps3.xml><?xml version="1.0" encoding="utf-8"?>
<ds:datastoreItem xmlns:ds="http://schemas.openxmlformats.org/officeDocument/2006/customXml" ds:itemID="{E77EB325-3CEB-4A2A-9BFD-C4762EF28164}">
  <ds:schemaRefs/>
</ds:datastoreItem>
</file>

<file path=customXml/itemProps4.xml><?xml version="1.0" encoding="utf-8"?>
<ds:datastoreItem xmlns:ds="http://schemas.openxmlformats.org/officeDocument/2006/customXml" ds:itemID="{6483A659-F3D7-4DAF-BEEB-6425CDD5EF20}">
  <ds:schemaRefs/>
</ds:datastoreItem>
</file>

<file path=customXml/itemProps5.xml><?xml version="1.0" encoding="utf-8"?>
<ds:datastoreItem xmlns:ds="http://schemas.openxmlformats.org/officeDocument/2006/customXml" ds:itemID="{D6C62F5D-17E4-4228-9C36-18D534184022}">
  <ds:schemaRefs/>
</ds:datastoreItem>
</file>

<file path=customXml/itemProps6.xml><?xml version="1.0" encoding="utf-8"?>
<ds:datastoreItem xmlns:ds="http://schemas.openxmlformats.org/officeDocument/2006/customXml" ds:itemID="{21509910-32AE-4309-A972-2379A62DD72E}">
  <ds:schemaRefs/>
</ds:datastoreItem>
</file>

<file path=customXml/itemProps7.xml><?xml version="1.0" encoding="utf-8"?>
<ds:datastoreItem xmlns:ds="http://schemas.openxmlformats.org/officeDocument/2006/customXml" ds:itemID="{7B78C3F4-CB2D-49D7-A2E5-40A046545EF1}">
  <ds:schemaRefs/>
</ds:datastoreItem>
</file>

<file path=customXml/itemProps8.xml><?xml version="1.0" encoding="utf-8"?>
<ds:datastoreItem xmlns:ds="http://schemas.openxmlformats.org/officeDocument/2006/customXml" ds:itemID="{F7AAE6A5-36BE-40FD-AC93-817B2DB17272}">
  <ds:schemaRefs/>
</ds:datastoreItem>
</file>

<file path=customXml/itemProps9.xml><?xml version="1.0" encoding="utf-8"?>
<ds:datastoreItem xmlns:ds="http://schemas.openxmlformats.org/officeDocument/2006/customXml" ds:itemID="{8F98FD60-5C33-4C89-9E58-2C3274A534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Свод</vt:lpstr>
      <vt:lpstr>Лист1</vt:lpstr>
      <vt:lpstr>Свод (POWERPIVOT)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Широких Иван Викторович</dc:creator>
  <cp:lastModifiedBy>Гриценко Андрей Владиславович</cp:lastModifiedBy>
  <dcterms:created xsi:type="dcterms:W3CDTF">2017-04-13T07:22:55Z</dcterms:created>
  <dcterms:modified xsi:type="dcterms:W3CDTF">2017-06-20T14:37:10Z</dcterms:modified>
</cp:coreProperties>
</file>