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9690" yWindow="90" windowWidth="15375" windowHeight="12315"/>
  </bookViews>
  <sheets>
    <sheet name="Лист2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M23" i="2" l="1"/>
  <c r="N23" i="2" s="1"/>
  <c r="J23" i="2"/>
  <c r="G23" i="2"/>
  <c r="A23" i="2"/>
  <c r="N21" i="2"/>
  <c r="M21" i="2"/>
  <c r="J21" i="2"/>
  <c r="G21" i="2"/>
  <c r="A21" i="2"/>
  <c r="M20" i="2"/>
  <c r="N20" i="2" s="1"/>
  <c r="J20" i="2"/>
  <c r="G20" i="2"/>
  <c r="A20" i="2"/>
  <c r="M18" i="2"/>
  <c r="N18" i="2" s="1"/>
  <c r="J18" i="2"/>
  <c r="G18" i="2"/>
  <c r="A18" i="2"/>
  <c r="M13" i="2"/>
  <c r="J13" i="2"/>
  <c r="G13" i="2"/>
  <c r="A13" i="2"/>
</calcChain>
</file>

<file path=xl/sharedStrings.xml><?xml version="1.0" encoding="utf-8"?>
<sst xmlns="http://schemas.openxmlformats.org/spreadsheetml/2006/main" count="46" uniqueCount="44">
  <si>
    <t>ПРИЛОЖЕНИЕ №2</t>
  </si>
  <si>
    <t>к Контракту № ______________________________ от _____________20___</t>
  </si>
  <si>
    <t>График выполнения работ</t>
  </si>
  <si>
    <t>по Объекту  АО "Транснефть - Урал" «Техническое перевооружение СИКН», лот №78-ТУР/ТПР/4-06.2017</t>
  </si>
  <si>
    <t>№ п/п</t>
  </si>
  <si>
    <t>Наименование работ</t>
  </si>
  <si>
    <t>Ед. изм.</t>
  </si>
  <si>
    <t>Кол-во</t>
  </si>
  <si>
    <t>Цена за един. руб.</t>
  </si>
  <si>
    <t>Сроки производства 
работ</t>
  </si>
  <si>
    <t>в том числе по месяцам 2017г. (объемы в месяц)</t>
  </si>
  <si>
    <t>План и факт</t>
  </si>
  <si>
    <t>Начало</t>
  </si>
  <si>
    <t>Окончание</t>
  </si>
  <si>
    <t>Всего дни</t>
  </si>
  <si>
    <t>апрель</t>
  </si>
  <si>
    <t>май</t>
  </si>
  <si>
    <t>июнь</t>
  </si>
  <si>
    <t>июль</t>
  </si>
  <si>
    <t>август</t>
  </si>
  <si>
    <t>сентябрь</t>
  </si>
  <si>
    <t>26-ТПР-004-00025 «Оснащение оперативным СИКН МНПП "Уфа – Западное направление", 306 км, ЛПДС "Тюрино". Уфимское ПО. Техническое перевооружение»</t>
  </si>
  <si>
    <t>Технический этап</t>
  </si>
  <si>
    <t>Первый год рекультивации</t>
  </si>
  <si>
    <t>ФЕР01-01-036-02</t>
  </si>
  <si>
    <t>Планировка площадей бульдозерами</t>
  </si>
  <si>
    <t xml:space="preserve">1000 м2 </t>
  </si>
  <si>
    <t>план</t>
  </si>
  <si>
    <t>факт</t>
  </si>
  <si>
    <t>Технологические трубопроводы</t>
  </si>
  <si>
    <t>Монтаж  арматуры с проведением гидроиспытаний и продувкой воздухом</t>
  </si>
  <si>
    <t>Монтаж запорной арматуры и обратных затворов</t>
  </si>
  <si>
    <t>ФЕРм12-12-008-14</t>
  </si>
  <si>
    <t>Арматура приварная с электрическим приводом на условное давление до 10 МПа, диаметр условного прохода: 500 мм (Задвижка шиберная)</t>
  </si>
  <si>
    <t>1 шт.</t>
  </si>
  <si>
    <t>Монтаж запорной арматуры и обратных затворов c проведением испытаний на герметичность затвора (входной контроль) проводимый силами Заказчика согласно РД-75.200.00-КТН-037-13:</t>
  </si>
  <si>
    <t>ФЕРм12-12-006-07</t>
  </si>
  <si>
    <t>Арматура приварная с ручным приводом или без привода водопроводная на условное давление до 10 МПа, диаметр условного прохода: 50 мм (Кран шаровый)</t>
  </si>
  <si>
    <t>ФЕРм12-12-006-04</t>
  </si>
  <si>
    <t>Арматура приварная с ручным приводом или без привода водопроводная на условное давление до 10 МПа, диаметр условного прохода: 25 мм (Кран шаровый)</t>
  </si>
  <si>
    <t>Удаление опрессовочной воды из внутренней полости корпуса шиберной задвижки компрессором (давление 0,6-0,8МПа, производ. 10 м3/ч)</t>
  </si>
  <si>
    <t>ФСЭМ-050402</t>
  </si>
  <si>
    <t>DN 500 PN 6,3</t>
  </si>
  <si>
    <t>маш.-ч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</si>
</sst>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000000"/>
    <numFmt numFmtId="165" formatCode="_-* #,##0_р_._-;\-* #,##0_р_._-;_-* &quot;-&quot;??_р_._-;_-@_-"/>
    <numFmt numFmtId="166" formatCode="dd/mm/yy;@"/>
  </numFmts>
  <fonts count="16" x14ac:knownFonts="1">
    <font>
      <sz val="11"/>
      <color theme="1"/>
      <name val="Calibri"/>
      <family val="2"/>
      <scheme val="minor"/>
    </font>
    <font>
      <sz val="10"/>
      <name val="Franklin Gothic Book"/>
      <family val="2"/>
      <charset val="204"/>
    </font>
    <font>
      <b/>
      <u/>
      <sz val="12"/>
      <name val="Franklin Gothic Book"/>
      <family val="2"/>
      <charset val="204"/>
    </font>
    <font>
      <sz val="12"/>
      <name val="Franklin Gothic Book"/>
      <family val="2"/>
      <charset val="204"/>
    </font>
    <font>
      <b/>
      <sz val="14"/>
      <name val="Franklin Gothic Book"/>
      <family val="2"/>
      <charset val="204"/>
    </font>
    <font>
      <b/>
      <sz val="10"/>
      <name val="Franklin Gothic Book"/>
      <family val="2"/>
      <charset val="204"/>
    </font>
    <font>
      <b/>
      <sz val="10"/>
      <color rgb="FFFF0000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0"/>
      <name val="Arial Cyr"/>
      <charset val="204"/>
    </font>
    <font>
      <b/>
      <sz val="12"/>
      <color theme="1"/>
      <name val="Franklin Gothic Book"/>
      <family val="2"/>
      <charset val="204"/>
    </font>
    <font>
      <sz val="10"/>
      <name val="Helv"/>
      <charset val="204"/>
    </font>
    <font>
      <b/>
      <sz val="10"/>
      <color theme="1"/>
      <name val="Franklin Gothic Book"/>
      <family val="2"/>
      <charset val="204"/>
    </font>
    <font>
      <sz val="10"/>
      <color indexed="8"/>
      <name val="Franklin Gothic Book"/>
      <family val="2"/>
      <charset val="204"/>
    </font>
    <font>
      <sz val="12"/>
      <color theme="1"/>
      <name val="Franklin Gothic Book"/>
      <family val="2"/>
      <charset val="204"/>
    </font>
    <font>
      <i/>
      <sz val="10"/>
      <name val="Franklin Gothic Book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8" fillId="0" borderId="0"/>
    <xf numFmtId="43" fontId="8" fillId="0" borderId="0" applyFont="0" applyFill="0" applyBorder="0" applyAlignment="0" applyProtection="0"/>
    <xf numFmtId="0" fontId="10" fillId="0" borderId="0"/>
    <xf numFmtId="0" fontId="12" fillId="0" borderId="0"/>
    <xf numFmtId="0" fontId="15" fillId="0" borderId="0"/>
  </cellStyleXfs>
  <cellXfs count="76">
    <xf numFmtId="0" fontId="0" fillId="0" borderId="0" xfId="0"/>
    <xf numFmtId="1" fontId="1" fillId="0" borderId="0" xfId="0" applyNumberFormat="1" applyFont="1" applyBorder="1" applyAlignment="1">
      <alignment horizontal="center" vertical="center"/>
    </xf>
    <xf numFmtId="2" fontId="1" fillId="0" borderId="0" xfId="0" applyNumberFormat="1" applyFont="1" applyBorder="1" applyAlignment="1">
      <alignment vertical="center"/>
    </xf>
    <xf numFmtId="164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3" fillId="0" borderId="0" xfId="0" applyFont="1" applyFill="1" applyAlignment="1">
      <alignment horizontal="right"/>
    </xf>
    <xf numFmtId="4" fontId="1" fillId="0" borderId="0" xfId="0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2" fontId="5" fillId="0" borderId="3" xfId="0" applyNumberFormat="1" applyFont="1" applyBorder="1" applyAlignment="1">
      <alignment vertical="center"/>
    </xf>
    <xf numFmtId="164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 wrapText="1"/>
    </xf>
    <xf numFmtId="2" fontId="9" fillId="3" borderId="5" xfId="1" applyNumberFormat="1" applyFont="1" applyFill="1" applyBorder="1" applyAlignment="1">
      <alignment horizontal="center" vertical="center" wrapText="1"/>
    </xf>
    <xf numFmtId="164" fontId="9" fillId="0" borderId="4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 wrapText="1"/>
    </xf>
    <xf numFmtId="4" fontId="9" fillId="0" borderId="1" xfId="1" applyNumberFormat="1" applyFont="1" applyFill="1" applyBorder="1" applyAlignment="1">
      <alignment horizontal="center" vertical="center" wrapText="1"/>
    </xf>
    <xf numFmtId="165" fontId="7" fillId="0" borderId="6" xfId="2" applyNumberFormat="1" applyFont="1" applyFill="1" applyBorder="1" applyAlignment="1">
      <alignment horizontal="center" vertical="center" wrapText="1"/>
    </xf>
    <xf numFmtId="165" fontId="7" fillId="0" borderId="3" xfId="2" applyNumberFormat="1" applyFont="1" applyFill="1" applyBorder="1" applyAlignment="1">
      <alignment horizontal="center" vertical="center" wrapText="1"/>
    </xf>
    <xf numFmtId="165" fontId="7" fillId="0" borderId="7" xfId="2" applyNumberFormat="1" applyFont="1" applyFill="1" applyBorder="1" applyAlignment="1">
      <alignment horizontal="center" vertical="center" wrapText="1"/>
    </xf>
    <xf numFmtId="4" fontId="9" fillId="0" borderId="6" xfId="1" applyNumberFormat="1" applyFont="1" applyFill="1" applyBorder="1" applyAlignment="1">
      <alignment horizontal="center" vertical="center" wrapText="1"/>
    </xf>
    <xf numFmtId="4" fontId="9" fillId="0" borderId="3" xfId="1" applyNumberFormat="1" applyFont="1" applyFill="1" applyBorder="1" applyAlignment="1">
      <alignment horizontal="center" vertical="center" wrapText="1"/>
    </xf>
    <xf numFmtId="4" fontId="9" fillId="0" borderId="7" xfId="1" applyNumberFormat="1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1" fontId="7" fillId="0" borderId="8" xfId="0" applyNumberFormat="1" applyFont="1" applyBorder="1" applyAlignment="1">
      <alignment horizontal="center" vertical="center" wrapText="1"/>
    </xf>
    <xf numFmtId="2" fontId="9" fillId="3" borderId="2" xfId="1" applyNumberFormat="1" applyFont="1" applyFill="1" applyBorder="1" applyAlignment="1">
      <alignment horizontal="center" vertical="center" wrapText="1"/>
    </xf>
    <xf numFmtId="164" fontId="9" fillId="0" borderId="8" xfId="1" applyNumberFormat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5" fontId="7" fillId="0" borderId="1" xfId="2" applyNumberFormat="1" applyFont="1" applyFill="1" applyBorder="1" applyAlignment="1">
      <alignment horizontal="center" vertical="center" wrapText="1"/>
    </xf>
    <xf numFmtId="49" fontId="7" fillId="0" borderId="1" xfId="2" applyNumberFormat="1" applyFont="1" applyFill="1" applyBorder="1" applyAlignment="1">
      <alignment horizontal="center" vertical="center" wrapText="1"/>
    </xf>
    <xf numFmtId="4" fontId="9" fillId="0" borderId="1" xfId="3" applyNumberFormat="1" applyFont="1" applyFill="1" applyBorder="1" applyAlignment="1">
      <alignment horizontal="center" vertical="center" wrapText="1" shrinkToFit="1"/>
    </xf>
    <xf numFmtId="4" fontId="7" fillId="0" borderId="8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2" fontId="11" fillId="3" borderId="3" xfId="1" applyNumberFormat="1" applyFont="1" applyFill="1" applyBorder="1" applyAlignment="1">
      <alignment horizontal="center" vertical="center"/>
    </xf>
    <xf numFmtId="164" fontId="9" fillId="2" borderId="6" xfId="4" applyNumberFormat="1" applyFont="1" applyFill="1" applyBorder="1" applyAlignment="1">
      <alignment horizontal="center" vertical="center" wrapText="1"/>
    </xf>
    <xf numFmtId="164" fontId="9" fillId="2" borderId="3" xfId="4" applyNumberFormat="1" applyFont="1" applyFill="1" applyBorder="1" applyAlignment="1">
      <alignment horizontal="center" vertical="center" wrapText="1"/>
    </xf>
    <xf numFmtId="164" fontId="9" fillId="2" borderId="7" xfId="4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left" vertical="center"/>
    </xf>
    <xf numFmtId="164" fontId="7" fillId="0" borderId="1" xfId="0" applyNumberFormat="1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center" vertical="center" wrapText="1"/>
    </xf>
    <xf numFmtId="4" fontId="9" fillId="0" borderId="1" xfId="3" applyNumberFormat="1" applyFont="1" applyFill="1" applyBorder="1" applyAlignment="1">
      <alignment horizontal="center" vertical="center" wrapText="1"/>
    </xf>
    <xf numFmtId="4" fontId="13" fillId="0" borderId="1" xfId="3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1" fontId="7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vertical="top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left" vertical="top"/>
    </xf>
    <xf numFmtId="2" fontId="3" fillId="0" borderId="4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vertical="center" wrapText="1"/>
    </xf>
    <xf numFmtId="1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NumberFormat="1" applyFont="1" applyFill="1" applyBorder="1" applyAlignment="1">
      <alignment vertical="center" wrapText="1"/>
    </xf>
    <xf numFmtId="2" fontId="1" fillId="0" borderId="5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vertical="top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 wrapText="1"/>
    </xf>
    <xf numFmtId="166" fontId="3" fillId="0" borderId="1" xfId="5" applyNumberFormat="1" applyFont="1" applyFill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left" vertical="top"/>
    </xf>
    <xf numFmtId="2" fontId="3" fillId="0" borderId="1" xfId="0" applyNumberFormat="1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top" wrapText="1"/>
    </xf>
  </cellXfs>
  <cellStyles count="6">
    <cellStyle name="Обычный" xfId="0" builtinId="0"/>
    <cellStyle name="Обычный 2" xfId="1"/>
    <cellStyle name="Обычный_TPR_KR_prior" xfId="5"/>
    <cellStyle name="Обычный_МНД_Корректировка 2014г  КП ТПР 2014-2018 СВОД_17 03 14" xfId="4"/>
    <cellStyle name="Стиль 1" xfId="3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workbookViewId="0">
      <selection activeCell="M17" sqref="M17"/>
    </sheetView>
  </sheetViews>
  <sheetFormatPr defaultRowHeight="15" x14ac:dyDescent="0.25"/>
  <cols>
    <col min="1" max="1" width="9.42578125" customWidth="1"/>
    <col min="2" max="2" width="0" hidden="1" customWidth="1"/>
    <col min="3" max="3" width="88.5703125" customWidth="1"/>
    <col min="4" max="4" width="14.140625" customWidth="1"/>
    <col min="5" max="5" width="13" customWidth="1"/>
    <col min="6" max="7" width="0" hidden="1" customWidth="1"/>
    <col min="8" max="8" width="16.85546875" customWidth="1"/>
    <col min="9" max="9" width="14.140625" customWidth="1"/>
    <col min="10" max="10" width="11.85546875" customWidth="1"/>
    <col min="11" max="12" width="0" hidden="1" customWidth="1"/>
    <col min="13" max="13" width="13.42578125" customWidth="1"/>
    <col min="14" max="14" width="11.85546875" customWidth="1"/>
    <col min="15" max="15" width="12.42578125" customWidth="1"/>
    <col min="16" max="16" width="12.28515625" customWidth="1"/>
    <col min="17" max="17" width="22.28515625" customWidth="1"/>
  </cols>
  <sheetData>
    <row r="1" spans="1:17" ht="16.5" x14ac:dyDescent="0.3">
      <c r="A1" s="1"/>
      <c r="B1" s="2"/>
      <c r="C1" s="3"/>
      <c r="D1" s="4"/>
      <c r="E1" s="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 t="s">
        <v>0</v>
      </c>
    </row>
    <row r="2" spans="1:17" ht="16.5" x14ac:dyDescent="0.3">
      <c r="A2" s="1"/>
      <c r="B2" s="2"/>
      <c r="C2" s="3"/>
      <c r="D2" s="4"/>
      <c r="E2" s="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7" t="s">
        <v>1</v>
      </c>
    </row>
    <row r="3" spans="1:17" x14ac:dyDescent="0.25">
      <c r="A3" s="1"/>
      <c r="B3" s="2"/>
      <c r="C3" s="3"/>
      <c r="D3" s="4"/>
      <c r="E3" s="4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8"/>
    </row>
    <row r="4" spans="1:17" ht="19.5" x14ac:dyDescent="0.25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ht="19.5" x14ac:dyDescent="0.25">
      <c r="A5" s="9" t="s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x14ac:dyDescent="0.25">
      <c r="A6" s="1"/>
      <c r="B6" s="10"/>
      <c r="C6" s="11"/>
      <c r="D6" s="12"/>
      <c r="E6" s="13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8"/>
    </row>
    <row r="7" spans="1:17" ht="66" x14ac:dyDescent="0.25">
      <c r="A7" s="14" t="s">
        <v>4</v>
      </c>
      <c r="B7" s="15"/>
      <c r="C7" s="16" t="s">
        <v>5</v>
      </c>
      <c r="D7" s="17" t="s">
        <v>6</v>
      </c>
      <c r="E7" s="17" t="s">
        <v>7</v>
      </c>
      <c r="F7" s="18" t="s">
        <v>8</v>
      </c>
      <c r="G7" s="18"/>
      <c r="H7" s="19" t="s">
        <v>9</v>
      </c>
      <c r="I7" s="20"/>
      <c r="J7" s="21"/>
      <c r="K7" s="18"/>
      <c r="L7" s="18"/>
      <c r="M7" s="22" t="s">
        <v>10</v>
      </c>
      <c r="N7" s="23"/>
      <c r="O7" s="23"/>
      <c r="P7" s="24"/>
      <c r="Q7" s="25" t="s">
        <v>11</v>
      </c>
    </row>
    <row r="8" spans="1:17" ht="33" x14ac:dyDescent="0.25">
      <c r="A8" s="26"/>
      <c r="B8" s="27"/>
      <c r="C8" s="28"/>
      <c r="D8" s="29"/>
      <c r="E8" s="29"/>
      <c r="F8" s="18"/>
      <c r="G8" s="18"/>
      <c r="H8" s="30" t="s">
        <v>12</v>
      </c>
      <c r="I8" s="30" t="s">
        <v>13</v>
      </c>
      <c r="J8" s="31" t="s">
        <v>14</v>
      </c>
      <c r="K8" s="32" t="s">
        <v>15</v>
      </c>
      <c r="L8" s="32" t="s">
        <v>16</v>
      </c>
      <c r="M8" s="32" t="s">
        <v>17</v>
      </c>
      <c r="N8" s="32" t="s">
        <v>18</v>
      </c>
      <c r="O8" s="32" t="s">
        <v>19</v>
      </c>
      <c r="P8" s="32" t="s">
        <v>20</v>
      </c>
      <c r="Q8" s="33"/>
    </row>
    <row r="9" spans="1:17" ht="16.5" x14ac:dyDescent="0.25">
      <c r="A9" s="34">
        <v>1</v>
      </c>
      <c r="B9" s="35"/>
      <c r="C9" s="34">
        <v>2</v>
      </c>
      <c r="D9" s="34">
        <v>3</v>
      </c>
      <c r="E9" s="34">
        <v>4</v>
      </c>
      <c r="F9" s="34">
        <v>4</v>
      </c>
      <c r="G9" s="34">
        <v>5</v>
      </c>
      <c r="H9" s="34">
        <v>5</v>
      </c>
      <c r="I9" s="34">
        <v>6</v>
      </c>
      <c r="J9" s="34">
        <v>7</v>
      </c>
      <c r="K9" s="34"/>
      <c r="L9" s="34">
        <v>8</v>
      </c>
      <c r="M9" s="34">
        <v>8</v>
      </c>
      <c r="N9" s="34">
        <v>9</v>
      </c>
      <c r="O9" s="34">
        <v>10</v>
      </c>
      <c r="P9" s="34">
        <v>11</v>
      </c>
      <c r="Q9" s="34">
        <v>12</v>
      </c>
    </row>
    <row r="10" spans="1:17" ht="16.5" x14ac:dyDescent="0.25">
      <c r="A10" s="36" t="s">
        <v>21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8"/>
    </row>
    <row r="11" spans="1:17" ht="16.5" x14ac:dyDescent="0.25">
      <c r="A11" s="39"/>
      <c r="B11" s="40"/>
      <c r="C11" s="41" t="s">
        <v>22</v>
      </c>
      <c r="D11" s="42"/>
      <c r="E11" s="42"/>
      <c r="F11" s="43"/>
      <c r="G11" s="43"/>
      <c r="H11" s="43"/>
      <c r="I11" s="43"/>
      <c r="J11" s="44"/>
      <c r="K11" s="44"/>
      <c r="L11" s="44"/>
      <c r="M11" s="44"/>
      <c r="N11" s="44"/>
      <c r="O11" s="44"/>
      <c r="P11" s="44"/>
      <c r="Q11" s="45"/>
    </row>
    <row r="12" spans="1:17" ht="16.5" x14ac:dyDescent="0.25">
      <c r="A12" s="46"/>
      <c r="B12" s="47"/>
      <c r="C12" s="48" t="s">
        <v>23</v>
      </c>
      <c r="D12" s="49"/>
      <c r="E12" s="50"/>
      <c r="F12" s="51"/>
      <c r="G12" s="43"/>
      <c r="H12" s="43"/>
      <c r="I12" s="43"/>
      <c r="J12" s="44"/>
      <c r="K12" s="44"/>
      <c r="L12" s="44"/>
      <c r="M12" s="44"/>
      <c r="N12" s="44"/>
      <c r="O12" s="44"/>
      <c r="P12" s="44"/>
      <c r="Q12" s="45"/>
    </row>
    <row r="13" spans="1:17" ht="16.5" x14ac:dyDescent="0.25">
      <c r="A13" s="52">
        <f>SUBTOTAL(103,$D$13:D13)</f>
        <v>1</v>
      </c>
      <c r="B13" s="53" t="s">
        <v>24</v>
      </c>
      <c r="C13" s="54" t="s">
        <v>25</v>
      </c>
      <c r="D13" s="55" t="s">
        <v>26</v>
      </c>
      <c r="E13" s="56">
        <v>9.9190000000000005</v>
      </c>
      <c r="F13" s="56">
        <v>2851</v>
      </c>
      <c r="G13" s="56">
        <f>F13</f>
        <v>2851</v>
      </c>
      <c r="H13" s="56">
        <v>42896</v>
      </c>
      <c r="I13" s="56">
        <v>42916</v>
      </c>
      <c r="J13" s="56">
        <f>I13-H13+1</f>
        <v>21</v>
      </c>
      <c r="K13" s="56"/>
      <c r="L13" s="56"/>
      <c r="M13" s="56">
        <f>E13</f>
        <v>9.9190000000000005</v>
      </c>
      <c r="N13" s="56"/>
      <c r="O13" s="56"/>
      <c r="P13" s="56"/>
      <c r="Q13" s="57" t="s">
        <v>27</v>
      </c>
    </row>
    <row r="14" spans="1:17" ht="16.5" x14ac:dyDescent="0.25">
      <c r="A14" s="58"/>
      <c r="B14" s="53"/>
      <c r="C14" s="59"/>
      <c r="D14" s="60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2" t="s">
        <v>28</v>
      </c>
    </row>
    <row r="15" spans="1:17" ht="16.5" x14ac:dyDescent="0.25">
      <c r="A15" s="34"/>
      <c r="B15" s="63"/>
      <c r="C15" s="41" t="s">
        <v>29</v>
      </c>
      <c r="D15" s="64"/>
      <c r="E15" s="65"/>
      <c r="F15" s="66"/>
      <c r="G15" s="66"/>
      <c r="H15" s="43"/>
      <c r="I15" s="43"/>
      <c r="J15" s="44"/>
      <c r="K15" s="44"/>
      <c r="L15" s="44"/>
      <c r="M15" s="44"/>
      <c r="N15" s="44"/>
      <c r="O15" s="44"/>
      <c r="P15" s="44"/>
      <c r="Q15" s="45"/>
    </row>
    <row r="16" spans="1:17" ht="16.5" x14ac:dyDescent="0.25">
      <c r="A16" s="34"/>
      <c r="B16" s="47"/>
      <c r="C16" s="48" t="s">
        <v>30</v>
      </c>
      <c r="D16" s="49"/>
      <c r="E16" s="50"/>
      <c r="F16" s="51"/>
      <c r="G16" s="66"/>
      <c r="H16" s="43"/>
      <c r="I16" s="43"/>
      <c r="J16" s="44"/>
      <c r="K16" s="44"/>
      <c r="L16" s="44"/>
      <c r="M16" s="44"/>
      <c r="N16" s="44"/>
      <c r="O16" s="44"/>
      <c r="P16" s="44"/>
      <c r="Q16" s="45"/>
    </row>
    <row r="17" spans="1:17" ht="16.5" x14ac:dyDescent="0.25">
      <c r="A17" s="34"/>
      <c r="B17" s="67"/>
      <c r="C17" s="68" t="s">
        <v>31</v>
      </c>
      <c r="D17" s="69"/>
      <c r="E17" s="70"/>
      <c r="F17" s="66"/>
      <c r="G17" s="66"/>
      <c r="H17" s="71"/>
      <c r="I17" s="71"/>
      <c r="J17" s="44"/>
      <c r="K17" s="44"/>
      <c r="L17" s="44"/>
      <c r="M17" s="44"/>
      <c r="N17" s="44"/>
      <c r="O17" s="44"/>
      <c r="P17" s="44"/>
      <c r="Q17" s="45"/>
    </row>
    <row r="18" spans="1:17" ht="33" x14ac:dyDescent="0.25">
      <c r="A18" s="34">
        <f>SUBTOTAL(103,$D$13:D18)</f>
        <v>2</v>
      </c>
      <c r="B18" s="72" t="s">
        <v>32</v>
      </c>
      <c r="C18" s="73" t="s">
        <v>33</v>
      </c>
      <c r="D18" s="64" t="s">
        <v>34</v>
      </c>
      <c r="E18" s="65">
        <v>3</v>
      </c>
      <c r="F18" s="66">
        <v>175608</v>
      </c>
      <c r="G18" s="66">
        <f>F18</f>
        <v>175608</v>
      </c>
      <c r="H18" s="71">
        <v>42896</v>
      </c>
      <c r="I18" s="71">
        <v>42947</v>
      </c>
      <c r="J18" s="44">
        <f>I18-H18+1</f>
        <v>52</v>
      </c>
      <c r="K18" s="44"/>
      <c r="L18" s="44"/>
      <c r="M18" s="44">
        <f>E18/2</f>
        <v>1.5</v>
      </c>
      <c r="N18" s="44">
        <f>M18</f>
        <v>1.5</v>
      </c>
      <c r="O18" s="44"/>
      <c r="P18" s="44"/>
      <c r="Q18" s="74"/>
    </row>
    <row r="19" spans="1:17" ht="49.5" x14ac:dyDescent="0.25">
      <c r="A19" s="34"/>
      <c r="B19" s="67"/>
      <c r="C19" s="68" t="s">
        <v>35</v>
      </c>
      <c r="D19" s="69"/>
      <c r="E19" s="75"/>
      <c r="F19" s="66"/>
      <c r="G19" s="66"/>
      <c r="H19" s="71"/>
      <c r="I19" s="71"/>
      <c r="J19" s="44"/>
      <c r="K19" s="44"/>
      <c r="L19" s="44"/>
      <c r="M19" s="44"/>
      <c r="N19" s="44"/>
      <c r="O19" s="44"/>
      <c r="P19" s="44"/>
      <c r="Q19" s="74"/>
    </row>
    <row r="20" spans="1:17" ht="33" x14ac:dyDescent="0.25">
      <c r="A20" s="34">
        <f>SUBTOTAL(103,$D$13:D20)</f>
        <v>3</v>
      </c>
      <c r="B20" s="72" t="s">
        <v>36</v>
      </c>
      <c r="C20" s="73" t="s">
        <v>37</v>
      </c>
      <c r="D20" s="64" t="s">
        <v>34</v>
      </c>
      <c r="E20" s="65">
        <v>3</v>
      </c>
      <c r="F20" s="66">
        <v>25388</v>
      </c>
      <c r="G20" s="66" t="e">
        <f>F20+#REF!+#REF!</f>
        <v>#REF!</v>
      </c>
      <c r="H20" s="71">
        <v>42896</v>
      </c>
      <c r="I20" s="71">
        <v>42947</v>
      </c>
      <c r="J20" s="44">
        <f t="shared" ref="J20:J23" si="0">I20-H20+1</f>
        <v>52</v>
      </c>
      <c r="K20" s="44"/>
      <c r="L20" s="44"/>
      <c r="M20" s="44">
        <f t="shared" ref="M20:M23" si="1">E20/2</f>
        <v>1.5</v>
      </c>
      <c r="N20" s="44">
        <f t="shared" ref="N20:N23" si="2">M20</f>
        <v>1.5</v>
      </c>
      <c r="O20" s="44"/>
      <c r="P20" s="44"/>
      <c r="Q20" s="74"/>
    </row>
    <row r="21" spans="1:17" ht="33" x14ac:dyDescent="0.25">
      <c r="A21" s="34">
        <f>SUBTOTAL(103,$D$13:D21)</f>
        <v>4</v>
      </c>
      <c r="B21" s="72" t="s">
        <v>38</v>
      </c>
      <c r="C21" s="73" t="s">
        <v>39</v>
      </c>
      <c r="D21" s="64" t="s">
        <v>34</v>
      </c>
      <c r="E21" s="65">
        <v>2</v>
      </c>
      <c r="F21" s="66">
        <v>7582</v>
      </c>
      <c r="G21" s="66" t="e">
        <f>F21+#REF!</f>
        <v>#REF!</v>
      </c>
      <c r="H21" s="71">
        <v>42896</v>
      </c>
      <c r="I21" s="71">
        <v>42947</v>
      </c>
      <c r="J21" s="44">
        <f t="shared" si="0"/>
        <v>52</v>
      </c>
      <c r="K21" s="44"/>
      <c r="L21" s="44"/>
      <c r="M21" s="44">
        <f t="shared" si="1"/>
        <v>1</v>
      </c>
      <c r="N21" s="44">
        <f t="shared" si="2"/>
        <v>1</v>
      </c>
      <c r="O21" s="44"/>
      <c r="P21" s="44"/>
      <c r="Q21" s="74"/>
    </row>
    <row r="22" spans="1:17" ht="33" x14ac:dyDescent="0.25">
      <c r="A22" s="34"/>
      <c r="B22" s="67"/>
      <c r="C22" s="68" t="s">
        <v>40</v>
      </c>
      <c r="D22" s="69"/>
      <c r="E22" s="70"/>
      <c r="F22" s="66"/>
      <c r="G22" s="66"/>
      <c r="H22" s="71"/>
      <c r="I22" s="71"/>
      <c r="J22" s="44"/>
      <c r="K22" s="44"/>
      <c r="L22" s="44"/>
      <c r="M22" s="44"/>
      <c r="N22" s="44"/>
      <c r="O22" s="44"/>
      <c r="P22" s="44"/>
      <c r="Q22" s="74"/>
    </row>
    <row r="23" spans="1:17" ht="16.5" x14ac:dyDescent="0.25">
      <c r="A23" s="34">
        <f>SUBTOTAL(103,$D$13:D23)</f>
        <v>5</v>
      </c>
      <c r="B23" s="72" t="s">
        <v>41</v>
      </c>
      <c r="C23" s="73" t="s">
        <v>42</v>
      </c>
      <c r="D23" s="64" t="s">
        <v>43</v>
      </c>
      <c r="E23" s="65">
        <v>0.27</v>
      </c>
      <c r="F23" s="66">
        <v>69</v>
      </c>
      <c r="G23" s="66">
        <f t="shared" ref="G23" si="3">F23</f>
        <v>69</v>
      </c>
      <c r="H23" s="71">
        <v>42896</v>
      </c>
      <c r="I23" s="71">
        <v>42947</v>
      </c>
      <c r="J23" s="44">
        <f t="shared" si="0"/>
        <v>52</v>
      </c>
      <c r="K23" s="44"/>
      <c r="L23" s="44"/>
      <c r="M23" s="44">
        <f t="shared" si="1"/>
        <v>0.13500000000000001</v>
      </c>
      <c r="N23" s="44">
        <f t="shared" si="2"/>
        <v>0.13500000000000001</v>
      </c>
      <c r="O23" s="44"/>
      <c r="P23" s="44"/>
      <c r="Q23" s="74"/>
    </row>
  </sheetData>
  <mergeCells count="25">
    <mergeCell ref="K13:K14"/>
    <mergeCell ref="L13:L14"/>
    <mergeCell ref="M13:M14"/>
    <mergeCell ref="N13:N14"/>
    <mergeCell ref="O13:O14"/>
    <mergeCell ref="P13:P14"/>
    <mergeCell ref="A10:Q10"/>
    <mergeCell ref="A13:A14"/>
    <mergeCell ref="C13:C14"/>
    <mergeCell ref="D13:D14"/>
    <mergeCell ref="E13:E14"/>
    <mergeCell ref="F13:F14"/>
    <mergeCell ref="G13:G14"/>
    <mergeCell ref="H13:H14"/>
    <mergeCell ref="I13:I14"/>
    <mergeCell ref="J13:J14"/>
    <mergeCell ref="A4:Q4"/>
    <mergeCell ref="A5:Q5"/>
    <mergeCell ref="A7:A8"/>
    <mergeCell ref="C7:C8"/>
    <mergeCell ref="D7:D8"/>
    <mergeCell ref="E7:E8"/>
    <mergeCell ref="H7:J7"/>
    <mergeCell ref="M7:P7"/>
    <mergeCell ref="Q7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2017-06-21T08:43:55Z</dcterms:modified>
</cp:coreProperties>
</file>