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абель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AV6" i="2" l="1"/>
  <c r="AY6" i="2" l="1"/>
  <c r="BA6" i="2" l="1"/>
  <c r="AM29" i="2" l="1"/>
  <c r="AM30" i="2"/>
  <c r="AL29" i="2"/>
  <c r="AL30" i="2"/>
  <c r="BA29" i="2"/>
  <c r="BA30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Y7" i="2"/>
  <c r="BA7" i="2" s="1"/>
  <c r="AY8" i="2"/>
  <c r="BA8" i="2" s="1"/>
  <c r="AY9" i="2"/>
  <c r="BA9" i="2" s="1"/>
  <c r="AY10" i="2"/>
  <c r="BA10" i="2" s="1"/>
  <c r="AY11" i="2"/>
  <c r="BA11" i="2" s="1"/>
  <c r="AY12" i="2"/>
  <c r="BA12" i="2" s="1"/>
  <c r="AY13" i="2"/>
  <c r="BA13" i="2" s="1"/>
  <c r="AY14" i="2"/>
  <c r="BA14" i="2" s="1"/>
  <c r="AY15" i="2"/>
  <c r="BA15" i="2" s="1"/>
  <c r="AY16" i="2"/>
  <c r="BA16" i="2" s="1"/>
  <c r="AY17" i="2"/>
  <c r="BA17" i="2" s="1"/>
  <c r="AY18" i="2"/>
  <c r="BA18" i="2" s="1"/>
  <c r="AY19" i="2"/>
  <c r="BA19" i="2" s="1"/>
  <c r="AY20" i="2"/>
  <c r="BA20" i="2" s="1"/>
  <c r="AY21" i="2"/>
  <c r="BA21" i="2" s="1"/>
  <c r="AY22" i="2"/>
  <c r="BA22" i="2" s="1"/>
  <c r="AY23" i="2"/>
  <c r="BA23" i="2" s="1"/>
  <c r="AY24" i="2"/>
  <c r="BA24" i="2" s="1"/>
  <c r="AY25" i="2"/>
  <c r="BA25" i="2" s="1"/>
  <c r="AY26" i="2"/>
  <c r="BA26" i="2" s="1"/>
  <c r="AY27" i="2"/>
  <c r="BA27" i="2" s="1"/>
  <c r="AY28" i="2"/>
  <c r="AY29" i="2"/>
  <c r="AY30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Z6" i="2"/>
  <c r="AX6" i="2"/>
  <c r="AW6" i="2"/>
  <c r="BA28" i="2" l="1"/>
  <c r="AJ6" i="2"/>
  <c r="AR7" i="2" l="1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R6" i="2"/>
  <c r="AQ6" i="2"/>
  <c r="AP6" i="2"/>
  <c r="AO6" i="2"/>
  <c r="AN6" i="2"/>
  <c r="AL10" i="2" l="1"/>
  <c r="AM10" i="2"/>
  <c r="AL27" i="2"/>
  <c r="AM27" i="2"/>
  <c r="AL26" i="2"/>
  <c r="AM26" i="2"/>
  <c r="AL25" i="2"/>
  <c r="AM25" i="2"/>
  <c r="AL24" i="2"/>
  <c r="AM24" i="2"/>
  <c r="AL23" i="2"/>
  <c r="AM23" i="2"/>
  <c r="AL22" i="2"/>
  <c r="AM22" i="2"/>
  <c r="AL21" i="2"/>
  <c r="AM21" i="2"/>
  <c r="AL20" i="2"/>
  <c r="AM20" i="2"/>
  <c r="AL19" i="2"/>
  <c r="AM19" i="2"/>
  <c r="AL18" i="2"/>
  <c r="AM18" i="2"/>
  <c r="AL17" i="2"/>
  <c r="AM17" i="2"/>
  <c r="AL16" i="2"/>
  <c r="AM16" i="2"/>
  <c r="AL15" i="2"/>
  <c r="AM15" i="2"/>
  <c r="AL14" i="2"/>
  <c r="AM14" i="2"/>
  <c r="AL13" i="2"/>
  <c r="AM13" i="2"/>
  <c r="AL12" i="2"/>
  <c r="AM12" i="2"/>
  <c r="AL11" i="2"/>
  <c r="AM11" i="2"/>
  <c r="AL9" i="2"/>
  <c r="AM9" i="2"/>
  <c r="AL8" i="2"/>
  <c r="AM8" i="2"/>
  <c r="AL7" i="2"/>
  <c r="AM7" i="2"/>
  <c r="AL28" i="2"/>
  <c r="AM28" i="2"/>
  <c r="AK6" i="2"/>
  <c r="AL6" i="2" l="1"/>
  <c r="AM6" i="2"/>
</calcChain>
</file>

<file path=xl/sharedStrings.xml><?xml version="1.0" encoding="utf-8"?>
<sst xmlns="http://schemas.openxmlformats.org/spreadsheetml/2006/main" count="177" uniqueCount="41">
  <si>
    <t>№</t>
  </si>
  <si>
    <t>раб. день (ч.)</t>
  </si>
  <si>
    <t>Чт</t>
  </si>
  <si>
    <t>Пт</t>
  </si>
  <si>
    <t>Сб</t>
  </si>
  <si>
    <t>Вс</t>
  </si>
  <si>
    <t>Пн</t>
  </si>
  <si>
    <t>Вт</t>
  </si>
  <si>
    <t>Ср</t>
  </si>
  <si>
    <t>Июнь 2017</t>
  </si>
  <si>
    <t>Сотрудник</t>
  </si>
  <si>
    <t>Должность</t>
  </si>
  <si>
    <t>Начальник отделения</t>
  </si>
  <si>
    <t>Фельдъегерь по с/п</t>
  </si>
  <si>
    <t>Водитель ф-егерь</t>
  </si>
  <si>
    <t>Рабочих дней</t>
  </si>
  <si>
    <t>Рабочих часов</t>
  </si>
  <si>
    <t>Перераб. часов</t>
  </si>
  <si>
    <t>Недораб. часов</t>
  </si>
  <si>
    <t>Отгулов</t>
  </si>
  <si>
    <t>Дней отпуска</t>
  </si>
  <si>
    <t>Дней больнич.</t>
  </si>
  <si>
    <t>Праздн. дней</t>
  </si>
  <si>
    <t>отп. без содерж.</t>
  </si>
  <si>
    <t>ОТ</t>
  </si>
  <si>
    <t>ОГ</t>
  </si>
  <si>
    <t>Б</t>
  </si>
  <si>
    <t xml:space="preserve"> - рабочий день (обозначение - количество часов)</t>
  </si>
  <si>
    <t>ПР</t>
  </si>
  <si>
    <t>ОБС</t>
  </si>
  <si>
    <t xml:space="preserve"> - отгул (обозначение - ОГ)</t>
  </si>
  <si>
    <t xml:space="preserve"> - отпуск (обозначение - ОТ)</t>
  </si>
  <si>
    <t xml:space="preserve"> - больничных (обозначение - буква Б)</t>
  </si>
  <si>
    <t xml:space="preserve"> - праздничный день (обозначение - ПР)</t>
  </si>
  <si>
    <t xml:space="preserve"> - отпуск без содержания (обозначение - ОБС)</t>
  </si>
  <si>
    <t>1 неделя</t>
  </si>
  <si>
    <t>2 неделя</t>
  </si>
  <si>
    <t>3 неделя</t>
  </si>
  <si>
    <t>4 неделя</t>
  </si>
  <si>
    <t>5 неделя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</si>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</sst>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6" formatCode="[h]:mm:ss;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DD3F5"/>
        <bgColor indexed="64"/>
      </patternFill>
    </fill>
    <fill>
      <patternFill patternType="solid">
        <fgColor rgb="FFEBF1D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3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0" fillId="0" borderId="16" xfId="0" applyBorder="1"/>
    <xf numFmtId="0" fontId="1" fillId="6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20" fontId="1" fillId="0" borderId="12" xfId="0" applyNumberFormat="1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0" fontId="1" fillId="3" borderId="13" xfId="0" applyFont="1" applyFill="1" applyBorder="1"/>
    <xf numFmtId="164" fontId="1" fillId="3" borderId="13" xfId="0" applyNumberFormat="1" applyFont="1" applyFill="1" applyBorder="1"/>
    <xf numFmtId="0" fontId="1" fillId="4" borderId="13" xfId="0" applyFont="1" applyFill="1" applyBorder="1"/>
    <xf numFmtId="0" fontId="1" fillId="2" borderId="13" xfId="0" applyFont="1" applyFill="1" applyBorder="1"/>
    <xf numFmtId="0" fontId="1" fillId="6" borderId="13" xfId="0" applyFont="1" applyFill="1" applyBorder="1"/>
    <xf numFmtId="0" fontId="1" fillId="5" borderId="13" xfId="0" applyFont="1" applyFill="1" applyBorder="1"/>
    <xf numFmtId="0" fontId="1" fillId="7" borderId="13" xfId="0" applyFont="1" applyFill="1" applyBorder="1"/>
    <xf numFmtId="20" fontId="1" fillId="0" borderId="7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20" fontId="1" fillId="0" borderId="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6" fontId="0" fillId="0" borderId="0" xfId="0" applyNumberFormat="1"/>
    <xf numFmtId="20" fontId="0" fillId="0" borderId="0" xfId="0" applyNumberFormat="1"/>
  </cellXfs>
  <cellStyles count="1">
    <cellStyle name="Обычный" xfId="0" builtinId="0"/>
  </cellStyles>
  <dxfs count="6">
    <dxf>
      <fill>
        <patternFill>
          <fgColor auto="1"/>
          <bgColor rgb="FFFDD3F5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fgColor auto="1"/>
          <bgColor rgb="FFB7DEE8"/>
        </patternFill>
      </fill>
    </dxf>
  </dxfs>
  <tableStyles count="0" defaultTableStyle="TableStyleMedium2" defaultPivotStyle="PivotStyleMedium9"/>
  <colors>
    <mruColors>
      <color rgb="FFEBF1DE"/>
      <color rgb="FFB7DEE8"/>
      <color rgb="FFFFFF99"/>
      <color rgb="FFFDD3F5"/>
      <color rgb="FFFF99FF"/>
      <color rgb="FF00FF00"/>
      <color rgb="FF00CCFF"/>
      <color rgb="FFEE58D9"/>
      <color rgb="FFFFFFDD"/>
      <color rgb="FF81FF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7"/>
  <sheetViews>
    <sheetView tabSelected="1" zoomScale="85" zoomScaleNormal="85" workbookViewId="0">
      <selection activeCell="I29" sqref="I29"/>
    </sheetView>
  </sheetViews>
  <sheetFormatPr defaultRowHeight="15" x14ac:dyDescent="0.25"/>
  <cols>
    <col min="1" max="1" width="3.28515625" bestFit="1" customWidth="1"/>
    <col min="2" max="2" width="15.85546875" bestFit="1" customWidth="1"/>
    <col min="3" max="3" width="21.42578125" hidden="1" customWidth="1"/>
    <col min="4" max="4" width="0" hidden="1" customWidth="1"/>
    <col min="5" max="35" width="5.7109375" customWidth="1"/>
    <col min="37" max="37" width="9.7109375" customWidth="1"/>
  </cols>
  <sheetData>
    <row r="1" spans="1:53" x14ac:dyDescent="0.25">
      <c r="A1" s="48" t="s">
        <v>9</v>
      </c>
      <c r="B1" s="48"/>
      <c r="C1" s="48"/>
      <c r="D1" s="49"/>
      <c r="E1" s="20">
        <v>8</v>
      </c>
      <c r="F1" s="21" t="s">
        <v>27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3" t="s">
        <v>26</v>
      </c>
      <c r="R1" s="24" t="s">
        <v>32</v>
      </c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53" x14ac:dyDescent="0.25">
      <c r="A2" s="50"/>
      <c r="B2" s="50"/>
      <c r="C2" s="50"/>
      <c r="D2" s="51"/>
      <c r="E2" s="25" t="s">
        <v>25</v>
      </c>
      <c r="F2" s="26" t="s">
        <v>30</v>
      </c>
      <c r="G2" s="7"/>
      <c r="H2" s="7"/>
      <c r="I2" s="7"/>
      <c r="J2" s="7"/>
      <c r="K2" s="7"/>
      <c r="L2" s="7"/>
      <c r="M2" s="7"/>
      <c r="N2" s="7"/>
      <c r="O2" s="7"/>
      <c r="P2" s="7"/>
      <c r="Q2" s="27" t="s">
        <v>28</v>
      </c>
      <c r="R2" s="28" t="s">
        <v>33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53" x14ac:dyDescent="0.25">
      <c r="A3" s="52"/>
      <c r="B3" s="52"/>
      <c r="C3" s="52"/>
      <c r="D3" s="53"/>
      <c r="E3" s="17" t="s">
        <v>24</v>
      </c>
      <c r="F3" s="16" t="s">
        <v>31</v>
      </c>
      <c r="G3" s="6"/>
      <c r="H3" s="6"/>
      <c r="I3" s="6"/>
      <c r="J3" s="6"/>
      <c r="K3" s="6"/>
      <c r="L3" s="6"/>
      <c r="M3" s="6"/>
      <c r="N3" s="6"/>
      <c r="O3" s="6"/>
      <c r="P3" s="6"/>
      <c r="Q3" s="18" t="s">
        <v>29</v>
      </c>
      <c r="R3" s="19" t="s">
        <v>34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53" x14ac:dyDescent="0.25">
      <c r="A4" s="54" t="s">
        <v>0</v>
      </c>
      <c r="B4" s="54" t="s">
        <v>10</v>
      </c>
      <c r="C4" s="54" t="s">
        <v>11</v>
      </c>
      <c r="D4" s="56" t="s">
        <v>1</v>
      </c>
      <c r="E4" s="4" t="s">
        <v>2</v>
      </c>
      <c r="F4" s="5" t="s">
        <v>3</v>
      </c>
      <c r="G4" s="29" t="s">
        <v>4</v>
      </c>
      <c r="H4" s="29" t="s">
        <v>5</v>
      </c>
      <c r="I4" s="5" t="s">
        <v>6</v>
      </c>
      <c r="J4" s="5" t="s">
        <v>7</v>
      </c>
      <c r="K4" s="5" t="s">
        <v>8</v>
      </c>
      <c r="L4" s="5" t="s">
        <v>2</v>
      </c>
      <c r="M4" s="5" t="s">
        <v>3</v>
      </c>
      <c r="N4" s="29" t="s">
        <v>4</v>
      </c>
      <c r="O4" s="29" t="s">
        <v>5</v>
      </c>
      <c r="P4" s="5" t="s">
        <v>6</v>
      </c>
      <c r="Q4" s="5" t="s">
        <v>7</v>
      </c>
      <c r="R4" s="5" t="s">
        <v>8</v>
      </c>
      <c r="S4" s="5" t="s">
        <v>2</v>
      </c>
      <c r="T4" s="5" t="s">
        <v>3</v>
      </c>
      <c r="U4" s="29" t="s">
        <v>4</v>
      </c>
      <c r="V4" s="29" t="s">
        <v>5</v>
      </c>
      <c r="W4" s="5" t="s">
        <v>6</v>
      </c>
      <c r="X4" s="5" t="s">
        <v>7</v>
      </c>
      <c r="Y4" s="5" t="s">
        <v>8</v>
      </c>
      <c r="Z4" s="5" t="s">
        <v>2</v>
      </c>
      <c r="AA4" s="5" t="s">
        <v>3</v>
      </c>
      <c r="AB4" s="29" t="s">
        <v>4</v>
      </c>
      <c r="AC4" s="29" t="s">
        <v>5</v>
      </c>
      <c r="AD4" s="5" t="s">
        <v>6</v>
      </c>
      <c r="AE4" s="5" t="s">
        <v>7</v>
      </c>
      <c r="AF4" s="5" t="s">
        <v>8</v>
      </c>
      <c r="AG4" s="5" t="s">
        <v>2</v>
      </c>
      <c r="AH4" s="5" t="s">
        <v>3</v>
      </c>
      <c r="AI4" s="31" t="s">
        <v>4</v>
      </c>
      <c r="AJ4" s="47" t="s">
        <v>15</v>
      </c>
      <c r="AK4" s="47" t="s">
        <v>16</v>
      </c>
      <c r="AL4" s="47" t="s">
        <v>17</v>
      </c>
      <c r="AM4" s="47" t="s">
        <v>18</v>
      </c>
      <c r="AN4" s="58" t="s">
        <v>19</v>
      </c>
      <c r="AO4" s="47" t="s">
        <v>20</v>
      </c>
      <c r="AP4" s="47" t="s">
        <v>21</v>
      </c>
      <c r="AQ4" s="47" t="s">
        <v>22</v>
      </c>
      <c r="AR4" s="47" t="s">
        <v>23</v>
      </c>
    </row>
    <row r="5" spans="1:53" x14ac:dyDescent="0.25">
      <c r="A5" s="55"/>
      <c r="B5" s="55"/>
      <c r="C5" s="55"/>
      <c r="D5" s="57"/>
      <c r="E5" s="2">
        <v>1</v>
      </c>
      <c r="F5" s="3">
        <v>2</v>
      </c>
      <c r="G5" s="30">
        <v>3</v>
      </c>
      <c r="H5" s="30">
        <v>4</v>
      </c>
      <c r="I5" s="3">
        <v>5</v>
      </c>
      <c r="J5" s="3">
        <v>6</v>
      </c>
      <c r="K5" s="3">
        <v>7</v>
      </c>
      <c r="L5" s="3">
        <v>8</v>
      </c>
      <c r="M5" s="3">
        <v>9</v>
      </c>
      <c r="N5" s="30">
        <v>10</v>
      </c>
      <c r="O5" s="30">
        <v>11</v>
      </c>
      <c r="P5" s="3">
        <v>12</v>
      </c>
      <c r="Q5" s="3">
        <v>13</v>
      </c>
      <c r="R5" s="3">
        <v>14</v>
      </c>
      <c r="S5" s="3">
        <v>15</v>
      </c>
      <c r="T5" s="3">
        <v>16</v>
      </c>
      <c r="U5" s="30">
        <v>17</v>
      </c>
      <c r="V5" s="30">
        <v>18</v>
      </c>
      <c r="W5" s="3">
        <v>19</v>
      </c>
      <c r="X5" s="3">
        <v>20</v>
      </c>
      <c r="Y5" s="3">
        <v>21</v>
      </c>
      <c r="Z5" s="3">
        <v>22</v>
      </c>
      <c r="AA5" s="3">
        <v>23</v>
      </c>
      <c r="AB5" s="30">
        <v>24</v>
      </c>
      <c r="AC5" s="30">
        <v>25</v>
      </c>
      <c r="AD5" s="3">
        <v>26</v>
      </c>
      <c r="AE5" s="3">
        <v>27</v>
      </c>
      <c r="AF5" s="3">
        <v>28</v>
      </c>
      <c r="AG5" s="3">
        <v>29</v>
      </c>
      <c r="AH5" s="3">
        <v>30</v>
      </c>
      <c r="AI5" s="32">
        <v>31</v>
      </c>
      <c r="AJ5" s="47"/>
      <c r="AK5" s="47"/>
      <c r="AL5" s="47"/>
      <c r="AM5" s="47"/>
      <c r="AN5" s="58"/>
      <c r="AO5" s="47"/>
      <c r="AP5" s="47"/>
      <c r="AQ5" s="47"/>
      <c r="AR5" s="47"/>
      <c r="AV5" t="s">
        <v>35</v>
      </c>
      <c r="AW5" t="s">
        <v>36</v>
      </c>
      <c r="AX5" t="s">
        <v>37</v>
      </c>
      <c r="AY5" t="s">
        <v>38</v>
      </c>
      <c r="AZ5" t="s">
        <v>39</v>
      </c>
      <c r="BA5" t="s">
        <v>40</v>
      </c>
    </row>
    <row r="6" spans="1:53" ht="24.95" customHeight="1" x14ac:dyDescent="0.25">
      <c r="A6" s="8">
        <v>1</v>
      </c>
      <c r="B6" s="9"/>
      <c r="C6" s="8" t="s">
        <v>12</v>
      </c>
      <c r="D6" s="12">
        <v>0.33333333333333331</v>
      </c>
      <c r="E6" s="33">
        <v>0.39583333333333331</v>
      </c>
      <c r="F6" s="34">
        <v>0.33333333333333331</v>
      </c>
      <c r="G6" s="34">
        <v>0.33333333333333331</v>
      </c>
      <c r="H6" s="34"/>
      <c r="I6" s="34">
        <v>0.40625</v>
      </c>
      <c r="J6" s="34">
        <v>0.44791666666666669</v>
      </c>
      <c r="K6" s="34">
        <v>0.375</v>
      </c>
      <c r="L6" s="34">
        <v>0.375</v>
      </c>
      <c r="M6" s="34">
        <v>0.41666666666666669</v>
      </c>
      <c r="N6" s="34">
        <v>0.4375</v>
      </c>
      <c r="O6" s="34">
        <v>0.14583333333333334</v>
      </c>
      <c r="P6" s="34" t="s">
        <v>28</v>
      </c>
      <c r="Q6" s="34">
        <v>0.5</v>
      </c>
      <c r="R6" s="34">
        <v>0.45833333333333331</v>
      </c>
      <c r="S6" s="34">
        <v>0.4375</v>
      </c>
      <c r="T6" s="34">
        <v>0.39583333333333331</v>
      </c>
      <c r="U6" s="34">
        <v>0.41666666666666669</v>
      </c>
      <c r="V6" s="34"/>
      <c r="W6" s="34" t="s">
        <v>25</v>
      </c>
      <c r="X6" s="34">
        <v>0.45833333333333331</v>
      </c>
      <c r="Y6" s="34">
        <v>0.45833333333333331</v>
      </c>
      <c r="Z6" s="34">
        <v>0.3576388888888889</v>
      </c>
      <c r="AA6" s="34"/>
      <c r="AB6" s="34"/>
      <c r="AC6" s="34"/>
      <c r="AD6" s="34"/>
      <c r="AE6" s="34"/>
      <c r="AF6" s="34"/>
      <c r="AG6" s="34"/>
      <c r="AH6" s="34"/>
      <c r="AI6" s="35"/>
      <c r="AJ6" s="36">
        <f>COUNTIF(E6:AI6,"&gt;0")</f>
        <v>18</v>
      </c>
      <c r="AK6" s="37">
        <f>SUM(E6:AI6)</f>
        <v>7.1493055555555554</v>
      </c>
      <c r="AL6" s="37">
        <f>IF(D6="",0,IF(AK6-BA6*D6&lt;0,0,AK6-BA6*D6))</f>
        <v>2.4826388888888893</v>
      </c>
      <c r="AM6" s="37">
        <f>IF(D6="",0,IF(BA6*D6-AK6&lt;0,0,BA6*D6-AK6))</f>
        <v>0</v>
      </c>
      <c r="AN6" s="38">
        <f>COUNTIF(E6:AI6,"=ог")</f>
        <v>1</v>
      </c>
      <c r="AO6" s="39">
        <f>COUNTIF(E6:AI6,"=от")</f>
        <v>0</v>
      </c>
      <c r="AP6" s="40">
        <f>COUNTIF(E6:AI6,"=б")</f>
        <v>0</v>
      </c>
      <c r="AQ6" s="41">
        <f>COUNTIF(E6:AI6,"=пр")</f>
        <v>1</v>
      </c>
      <c r="AR6" s="42">
        <f>COUNTIF(E6:AI6,"=обс")</f>
        <v>0</v>
      </c>
      <c r="AV6">
        <f t="shared" ref="AV6:AV30" si="0">COUNTIF(E6:F6,"&gt;0")</f>
        <v>2</v>
      </c>
      <c r="AW6">
        <f>COUNTIF(I6:M6,"&gt;0")</f>
        <v>5</v>
      </c>
      <c r="AX6">
        <f>COUNTIF(P6:T6,"&gt;0")</f>
        <v>4</v>
      </c>
      <c r="AY6">
        <f>COUNTIF(W6:AA6,"&gt;0")</f>
        <v>3</v>
      </c>
      <c r="AZ6">
        <f>COUNTIF(AD6:AH6,"&gt;0")</f>
        <v>0</v>
      </c>
      <c r="BA6">
        <f>SUM(AV6:AZ6)</f>
        <v>14</v>
      </c>
    </row>
    <row r="7" spans="1:53" ht="24.95" customHeight="1" x14ac:dyDescent="0.25">
      <c r="A7" s="1">
        <v>2</v>
      </c>
      <c r="B7" s="10"/>
      <c r="C7" s="1" t="s">
        <v>13</v>
      </c>
      <c r="D7" s="12">
        <v>0.33333333333333331</v>
      </c>
      <c r="E7" s="43">
        <v>0.34375</v>
      </c>
      <c r="F7" s="44">
        <v>0.33333333333333331</v>
      </c>
      <c r="G7" s="44"/>
      <c r="H7" s="44"/>
      <c r="I7" s="44">
        <v>0.40625</v>
      </c>
      <c r="J7" s="44">
        <v>0.38194444444444442</v>
      </c>
      <c r="K7" s="44">
        <v>0.31944444444444448</v>
      </c>
      <c r="L7" s="44">
        <v>0.33333333333333331</v>
      </c>
      <c r="M7" s="44">
        <v>0.38194444444444442</v>
      </c>
      <c r="N7" s="44"/>
      <c r="O7" s="44">
        <v>0.14583333333333334</v>
      </c>
      <c r="P7" s="44" t="s">
        <v>28</v>
      </c>
      <c r="Q7" s="44">
        <v>0.46875</v>
      </c>
      <c r="R7" s="44">
        <v>0.34027777777777773</v>
      </c>
      <c r="S7" s="44">
        <v>0.34375</v>
      </c>
      <c r="T7" s="44">
        <v>0.32291666666666669</v>
      </c>
      <c r="U7" s="44"/>
      <c r="V7" s="44"/>
      <c r="W7" s="44">
        <v>0.4513888888888889</v>
      </c>
      <c r="X7" s="44">
        <v>0.32291666666666669</v>
      </c>
      <c r="Y7" s="44">
        <v>0.3125</v>
      </c>
      <c r="Z7" s="44">
        <v>0.30555555555555552</v>
      </c>
      <c r="AA7" s="44"/>
      <c r="AB7" s="44"/>
      <c r="AC7" s="44"/>
      <c r="AD7" s="44"/>
      <c r="AE7" s="44"/>
      <c r="AF7" s="44"/>
      <c r="AG7" s="44"/>
      <c r="AH7" s="44"/>
      <c r="AI7" s="45"/>
      <c r="AJ7" s="36">
        <f t="shared" ref="AJ7:AJ30" si="1">COUNTIF(E7:AI7,"&gt;0")</f>
        <v>16</v>
      </c>
      <c r="AK7" s="37">
        <f t="shared" ref="AK7:AK30" si="2">SUM(E7:AI7)</f>
        <v>5.5138888888888893</v>
      </c>
      <c r="AL7" s="37">
        <f t="shared" ref="AL7:AL30" si="3">IF(D7="",0,IF(AK7-BA7*D7&lt;0,0,AK7-BA7*D7))</f>
        <v>0.51388888888888928</v>
      </c>
      <c r="AM7" s="37">
        <f t="shared" ref="AM7:AM30" si="4">IF(D7="",0,IF(BA7*D7-AK7&lt;0,0,BA7*D7-AK7))</f>
        <v>0</v>
      </c>
      <c r="AN7" s="38">
        <f t="shared" ref="AN7:AN30" si="5">COUNTIF(E7:AI7,"=ог")</f>
        <v>0</v>
      </c>
      <c r="AO7" s="39">
        <f t="shared" ref="AO7:AO30" si="6">COUNTIF(E7:AI7,"=от")</f>
        <v>0</v>
      </c>
      <c r="AP7" s="40">
        <f t="shared" ref="AP7:AP30" si="7">COUNTIF(E7:AI7,"=б")</f>
        <v>0</v>
      </c>
      <c r="AQ7" s="41">
        <f t="shared" ref="AQ7:AQ30" si="8">COUNTIF(E7:AI7,"=пр")</f>
        <v>1</v>
      </c>
      <c r="AR7" s="42">
        <f t="shared" ref="AR7:AR30" si="9">COUNTIF(E7:AI7,"=обс")</f>
        <v>0</v>
      </c>
      <c r="AV7">
        <f t="shared" si="0"/>
        <v>2</v>
      </c>
      <c r="AW7">
        <f t="shared" ref="AW7:AW30" si="10">COUNTIF(I7:M7,"&gt;0")</f>
        <v>5</v>
      </c>
      <c r="AX7">
        <f t="shared" ref="AX7:AX30" si="11">COUNTIF(P7:T7,"&gt;0")</f>
        <v>4</v>
      </c>
      <c r="AY7">
        <f t="shared" ref="AY7:AY30" si="12">COUNTIF(W7:AA7,"&gt;0")</f>
        <v>4</v>
      </c>
      <c r="AZ7">
        <f t="shared" ref="AZ7:AZ30" si="13">COUNTIF(AD7:AH7,"&gt;0")</f>
        <v>0</v>
      </c>
      <c r="BA7">
        <f t="shared" ref="BA7:BA30" si="14">SUM(AV7:AZ7)</f>
        <v>15</v>
      </c>
    </row>
    <row r="8" spans="1:53" ht="24.95" customHeight="1" x14ac:dyDescent="0.25">
      <c r="A8" s="1">
        <v>3</v>
      </c>
      <c r="B8" s="10"/>
      <c r="C8" s="1" t="s">
        <v>13</v>
      </c>
      <c r="D8" s="12">
        <v>0.33333333333333331</v>
      </c>
      <c r="E8" s="43">
        <v>0.34375</v>
      </c>
      <c r="F8" s="44">
        <v>0.31597222222222221</v>
      </c>
      <c r="G8" s="44"/>
      <c r="H8" s="44"/>
      <c r="I8" s="44">
        <v>0.40625</v>
      </c>
      <c r="J8" s="44">
        <v>0.38194444444444442</v>
      </c>
      <c r="K8" s="44">
        <v>0.31944444444444448</v>
      </c>
      <c r="L8" s="44">
        <v>0.33333333333333331</v>
      </c>
      <c r="M8" s="44">
        <v>0.38194444444444442</v>
      </c>
      <c r="N8" s="44"/>
      <c r="O8" s="44"/>
      <c r="P8" s="44" t="s">
        <v>28</v>
      </c>
      <c r="Q8" s="44">
        <v>0.3125</v>
      </c>
      <c r="R8" s="44">
        <v>0.34027777777777773</v>
      </c>
      <c r="S8" s="44">
        <v>0.34375</v>
      </c>
      <c r="T8" s="44">
        <v>0.32291666666666669</v>
      </c>
      <c r="U8" s="44"/>
      <c r="V8" s="44"/>
      <c r="W8" s="44">
        <v>0.34722222222222227</v>
      </c>
      <c r="X8" s="44">
        <v>0.3125</v>
      </c>
      <c r="Y8" s="44">
        <v>0.30902777777777779</v>
      </c>
      <c r="Z8" s="44">
        <v>0.33333333333333331</v>
      </c>
      <c r="AA8" s="44"/>
      <c r="AB8" s="44"/>
      <c r="AC8" s="44"/>
      <c r="AD8" s="44"/>
      <c r="AE8" s="44"/>
      <c r="AF8" s="44"/>
      <c r="AG8" s="44"/>
      <c r="AH8" s="44"/>
      <c r="AI8" s="45"/>
      <c r="AJ8" s="36">
        <f t="shared" si="1"/>
        <v>15</v>
      </c>
      <c r="AK8" s="37">
        <f t="shared" si="2"/>
        <v>5.1041666666666661</v>
      </c>
      <c r="AL8" s="37">
        <f t="shared" si="3"/>
        <v>0.10416666666666607</v>
      </c>
      <c r="AM8" s="37">
        <f t="shared" si="4"/>
        <v>0</v>
      </c>
      <c r="AN8" s="38">
        <f t="shared" si="5"/>
        <v>0</v>
      </c>
      <c r="AO8" s="39">
        <f t="shared" si="6"/>
        <v>0</v>
      </c>
      <c r="AP8" s="40">
        <f t="shared" si="7"/>
        <v>0</v>
      </c>
      <c r="AQ8" s="41">
        <f t="shared" si="8"/>
        <v>1</v>
      </c>
      <c r="AR8" s="42">
        <f t="shared" si="9"/>
        <v>0</v>
      </c>
      <c r="AV8">
        <f t="shared" si="0"/>
        <v>2</v>
      </c>
      <c r="AW8">
        <f t="shared" si="10"/>
        <v>5</v>
      </c>
      <c r="AX8">
        <f t="shared" si="11"/>
        <v>4</v>
      </c>
      <c r="AY8">
        <f t="shared" si="12"/>
        <v>4</v>
      </c>
      <c r="AZ8">
        <f t="shared" si="13"/>
        <v>0</v>
      </c>
      <c r="BA8">
        <f t="shared" si="14"/>
        <v>15</v>
      </c>
    </row>
    <row r="9" spans="1:53" ht="24.95" customHeight="1" x14ac:dyDescent="0.25">
      <c r="A9" s="1">
        <v>4</v>
      </c>
      <c r="B9" s="10"/>
      <c r="C9" s="1" t="s">
        <v>13</v>
      </c>
      <c r="D9" s="12">
        <v>0.33333333333333331</v>
      </c>
      <c r="E9" s="43" t="s">
        <v>24</v>
      </c>
      <c r="F9" s="43" t="s">
        <v>24</v>
      </c>
      <c r="G9" s="43" t="s">
        <v>24</v>
      </c>
      <c r="H9" s="43" t="s">
        <v>24</v>
      </c>
      <c r="I9" s="43" t="s">
        <v>24</v>
      </c>
      <c r="J9" s="43" t="s">
        <v>24</v>
      </c>
      <c r="K9" s="43" t="s">
        <v>24</v>
      </c>
      <c r="L9" s="43" t="s">
        <v>24</v>
      </c>
      <c r="M9" s="43" t="s">
        <v>24</v>
      </c>
      <c r="N9" s="43" t="s">
        <v>24</v>
      </c>
      <c r="O9" s="43" t="s">
        <v>24</v>
      </c>
      <c r="P9" s="43" t="s">
        <v>24</v>
      </c>
      <c r="Q9" s="43" t="s">
        <v>24</v>
      </c>
      <c r="R9" s="43" t="s">
        <v>24</v>
      </c>
      <c r="S9" s="43" t="s">
        <v>24</v>
      </c>
      <c r="T9" s="44">
        <v>0.32291666666666669</v>
      </c>
      <c r="U9" s="44"/>
      <c r="V9" s="44"/>
      <c r="W9" s="44">
        <v>0.27083333333333331</v>
      </c>
      <c r="X9" s="44">
        <v>0.27083333333333331</v>
      </c>
      <c r="Y9" s="44">
        <v>0.3125</v>
      </c>
      <c r="Z9" s="44">
        <v>0.29166666666666669</v>
      </c>
      <c r="AA9" s="44"/>
      <c r="AB9" s="44"/>
      <c r="AC9" s="44"/>
      <c r="AD9" s="44"/>
      <c r="AE9" s="44"/>
      <c r="AF9" s="44"/>
      <c r="AG9" s="44"/>
      <c r="AH9" s="44"/>
      <c r="AI9" s="45"/>
      <c r="AJ9" s="36">
        <f t="shared" si="1"/>
        <v>5</v>
      </c>
      <c r="AK9" s="37">
        <f t="shared" si="2"/>
        <v>1.46875</v>
      </c>
      <c r="AL9" s="37">
        <f t="shared" si="3"/>
        <v>0</v>
      </c>
      <c r="AM9" s="37">
        <f t="shared" si="4"/>
        <v>0.19791666666666652</v>
      </c>
      <c r="AN9" s="38">
        <f t="shared" si="5"/>
        <v>0</v>
      </c>
      <c r="AO9" s="39">
        <f t="shared" si="6"/>
        <v>15</v>
      </c>
      <c r="AP9" s="40">
        <f t="shared" si="7"/>
        <v>0</v>
      </c>
      <c r="AQ9" s="41">
        <f t="shared" si="8"/>
        <v>0</v>
      </c>
      <c r="AR9" s="42">
        <f t="shared" si="9"/>
        <v>0</v>
      </c>
      <c r="AV9">
        <f t="shared" si="0"/>
        <v>0</v>
      </c>
      <c r="AW9">
        <f t="shared" si="10"/>
        <v>0</v>
      </c>
      <c r="AX9">
        <f t="shared" si="11"/>
        <v>1</v>
      </c>
      <c r="AY9">
        <f t="shared" si="12"/>
        <v>4</v>
      </c>
      <c r="AZ9">
        <f t="shared" si="13"/>
        <v>0</v>
      </c>
      <c r="BA9">
        <f t="shared" si="14"/>
        <v>5</v>
      </c>
    </row>
    <row r="10" spans="1:53" ht="24.95" customHeight="1" x14ac:dyDescent="0.25">
      <c r="A10" s="1">
        <v>5</v>
      </c>
      <c r="B10" s="10"/>
      <c r="C10" s="1" t="s">
        <v>13</v>
      </c>
      <c r="D10" s="12">
        <v>0.33333333333333331</v>
      </c>
      <c r="E10" s="43">
        <v>0.3263888888888889</v>
      </c>
      <c r="F10" s="44">
        <v>0.30902777777777779</v>
      </c>
      <c r="G10" s="44"/>
      <c r="H10" s="44"/>
      <c r="I10" s="44">
        <v>0.40625</v>
      </c>
      <c r="J10" s="44">
        <v>0.38194444444444442</v>
      </c>
      <c r="K10" s="44">
        <v>0.27777777777777779</v>
      </c>
      <c r="L10" s="44">
        <v>0.33333333333333331</v>
      </c>
      <c r="M10" s="44">
        <v>0.27430555555555552</v>
      </c>
      <c r="N10" s="44"/>
      <c r="O10" s="44"/>
      <c r="P10" s="44" t="s">
        <v>28</v>
      </c>
      <c r="Q10" s="44">
        <v>0.4201388888888889</v>
      </c>
      <c r="R10" s="44">
        <v>0.40972222222222227</v>
      </c>
      <c r="S10" s="44">
        <v>0.375</v>
      </c>
      <c r="T10" s="44">
        <v>0.2951388888888889</v>
      </c>
      <c r="U10" s="44"/>
      <c r="V10" s="44"/>
      <c r="W10" s="44" t="s">
        <v>24</v>
      </c>
      <c r="X10" s="44" t="s">
        <v>24</v>
      </c>
      <c r="Y10" s="44" t="s">
        <v>24</v>
      </c>
      <c r="Z10" s="44" t="s">
        <v>24</v>
      </c>
      <c r="AA10" s="44"/>
      <c r="AB10" s="44"/>
      <c r="AC10" s="44"/>
      <c r="AD10" s="44"/>
      <c r="AE10" s="44"/>
      <c r="AF10" s="44"/>
      <c r="AG10" s="44"/>
      <c r="AH10" s="44"/>
      <c r="AI10" s="44"/>
      <c r="AJ10" s="36">
        <f t="shared" si="1"/>
        <v>11</v>
      </c>
      <c r="AK10" s="37">
        <f t="shared" si="2"/>
        <v>3.8090277777777777</v>
      </c>
      <c r="AL10" s="37">
        <f t="shared" si="3"/>
        <v>0.14236111111111116</v>
      </c>
      <c r="AM10" s="37">
        <f t="shared" si="4"/>
        <v>0</v>
      </c>
      <c r="AN10" s="38">
        <f t="shared" si="5"/>
        <v>0</v>
      </c>
      <c r="AO10" s="39">
        <f t="shared" si="6"/>
        <v>4</v>
      </c>
      <c r="AP10" s="40">
        <f t="shared" si="7"/>
        <v>0</v>
      </c>
      <c r="AQ10" s="41">
        <f t="shared" si="8"/>
        <v>1</v>
      </c>
      <c r="AR10" s="42">
        <f t="shared" si="9"/>
        <v>0</v>
      </c>
      <c r="AV10">
        <f t="shared" si="0"/>
        <v>2</v>
      </c>
      <c r="AW10">
        <f t="shared" si="10"/>
        <v>5</v>
      </c>
      <c r="AX10">
        <f t="shared" si="11"/>
        <v>4</v>
      </c>
      <c r="AY10">
        <f t="shared" si="12"/>
        <v>0</v>
      </c>
      <c r="AZ10">
        <f t="shared" si="13"/>
        <v>0</v>
      </c>
      <c r="BA10">
        <f t="shared" si="14"/>
        <v>11</v>
      </c>
    </row>
    <row r="11" spans="1:53" ht="24.95" customHeight="1" x14ac:dyDescent="0.25">
      <c r="A11" s="1">
        <v>6</v>
      </c>
      <c r="B11" s="10"/>
      <c r="C11" s="1" t="s">
        <v>13</v>
      </c>
      <c r="D11" s="12">
        <v>0.33333333333333331</v>
      </c>
      <c r="E11" s="43">
        <v>0.375</v>
      </c>
      <c r="F11" s="44">
        <v>0.33333333333333331</v>
      </c>
      <c r="G11" s="44"/>
      <c r="H11" s="44"/>
      <c r="I11" s="44" t="s">
        <v>25</v>
      </c>
      <c r="J11" s="44" t="s">
        <v>25</v>
      </c>
      <c r="K11" s="44" t="s">
        <v>25</v>
      </c>
      <c r="L11" s="44" t="s">
        <v>25</v>
      </c>
      <c r="M11" s="44" t="s">
        <v>25</v>
      </c>
      <c r="N11" s="44"/>
      <c r="O11" s="44"/>
      <c r="P11" s="44" t="s">
        <v>28</v>
      </c>
      <c r="Q11" s="44">
        <v>0.46875</v>
      </c>
      <c r="R11" s="44">
        <v>0.4375</v>
      </c>
      <c r="S11" s="44">
        <v>0.36458333333333331</v>
      </c>
      <c r="T11" s="44">
        <v>0.36805555555555558</v>
      </c>
      <c r="U11" s="44"/>
      <c r="V11" s="44"/>
      <c r="W11" s="44">
        <v>0.4513888888888889</v>
      </c>
      <c r="X11" s="44">
        <v>0.33333333333333331</v>
      </c>
      <c r="Y11" s="44">
        <v>0.3125</v>
      </c>
      <c r="Z11" s="44">
        <v>0.3576388888888889</v>
      </c>
      <c r="AA11" s="44"/>
      <c r="AB11" s="44"/>
      <c r="AC11" s="44"/>
      <c r="AD11" s="44"/>
      <c r="AE11" s="44"/>
      <c r="AF11" s="44"/>
      <c r="AG11" s="44"/>
      <c r="AH11" s="44"/>
      <c r="AI11" s="45"/>
      <c r="AJ11" s="36">
        <f t="shared" si="1"/>
        <v>10</v>
      </c>
      <c r="AK11" s="37">
        <f t="shared" si="2"/>
        <v>3.8020833333333335</v>
      </c>
      <c r="AL11" s="37">
        <f t="shared" si="3"/>
        <v>0.46875000000000044</v>
      </c>
      <c r="AM11" s="37">
        <f t="shared" si="4"/>
        <v>0</v>
      </c>
      <c r="AN11" s="38">
        <f t="shared" si="5"/>
        <v>5</v>
      </c>
      <c r="AO11" s="39">
        <f t="shared" si="6"/>
        <v>0</v>
      </c>
      <c r="AP11" s="40">
        <f t="shared" si="7"/>
        <v>0</v>
      </c>
      <c r="AQ11" s="41">
        <f t="shared" si="8"/>
        <v>1</v>
      </c>
      <c r="AR11" s="42">
        <f t="shared" si="9"/>
        <v>0</v>
      </c>
      <c r="AV11">
        <f t="shared" si="0"/>
        <v>2</v>
      </c>
      <c r="AW11">
        <f t="shared" si="10"/>
        <v>0</v>
      </c>
      <c r="AX11">
        <f t="shared" si="11"/>
        <v>4</v>
      </c>
      <c r="AY11">
        <f t="shared" si="12"/>
        <v>4</v>
      </c>
      <c r="AZ11">
        <f t="shared" si="13"/>
        <v>0</v>
      </c>
      <c r="BA11">
        <f t="shared" si="14"/>
        <v>10</v>
      </c>
    </row>
    <row r="12" spans="1:53" ht="24.95" customHeight="1" x14ac:dyDescent="0.25">
      <c r="A12" s="1">
        <v>7</v>
      </c>
      <c r="B12" s="10"/>
      <c r="C12" s="1" t="s">
        <v>13</v>
      </c>
      <c r="D12" s="12">
        <v>0.33333333333333331</v>
      </c>
      <c r="E12" s="43">
        <v>0.33333333333333331</v>
      </c>
      <c r="F12" s="44">
        <v>0.33680555555555558</v>
      </c>
      <c r="G12" s="44"/>
      <c r="H12" s="44"/>
      <c r="I12" s="44">
        <v>0.44791666666666669</v>
      </c>
      <c r="J12" s="44">
        <v>0.46875</v>
      </c>
      <c r="K12" s="44">
        <v>0.29166666666666669</v>
      </c>
      <c r="L12" s="44">
        <v>0.3888888888888889</v>
      </c>
      <c r="M12" s="44">
        <v>0.54861111111111105</v>
      </c>
      <c r="N12" s="44"/>
      <c r="O12" s="44"/>
      <c r="P12" s="44" t="s">
        <v>28</v>
      </c>
      <c r="Q12" s="44">
        <v>0.55555555555555558</v>
      </c>
      <c r="R12" s="44">
        <v>0.54166666666666663</v>
      </c>
      <c r="S12" s="44">
        <v>0.44791666666666669</v>
      </c>
      <c r="T12" s="44">
        <v>0.56944444444444442</v>
      </c>
      <c r="U12" s="44"/>
      <c r="V12" s="44">
        <v>0.1388888888888889</v>
      </c>
      <c r="W12" s="44">
        <v>0.49652777777777773</v>
      </c>
      <c r="X12" s="44">
        <v>0.375</v>
      </c>
      <c r="Y12" s="44">
        <v>0.41666666666666669</v>
      </c>
      <c r="Z12" s="44">
        <v>0.47222222222222227</v>
      </c>
      <c r="AA12" s="44"/>
      <c r="AB12" s="44"/>
      <c r="AC12" s="44"/>
      <c r="AD12" s="44"/>
      <c r="AE12" s="44"/>
      <c r="AF12" s="44"/>
      <c r="AG12" s="44"/>
      <c r="AH12" s="44"/>
      <c r="AI12" s="45"/>
      <c r="AJ12" s="36">
        <f t="shared" si="1"/>
        <v>16</v>
      </c>
      <c r="AK12" s="37">
        <f t="shared" si="2"/>
        <v>6.8298611111111116</v>
      </c>
      <c r="AL12" s="37">
        <f t="shared" si="3"/>
        <v>1.8298611111111116</v>
      </c>
      <c r="AM12" s="37">
        <f t="shared" si="4"/>
        <v>0</v>
      </c>
      <c r="AN12" s="38">
        <f t="shared" si="5"/>
        <v>0</v>
      </c>
      <c r="AO12" s="39">
        <f t="shared" si="6"/>
        <v>0</v>
      </c>
      <c r="AP12" s="40">
        <f t="shared" si="7"/>
        <v>0</v>
      </c>
      <c r="AQ12" s="41">
        <f t="shared" si="8"/>
        <v>1</v>
      </c>
      <c r="AR12" s="42">
        <f t="shared" si="9"/>
        <v>0</v>
      </c>
      <c r="AV12">
        <f t="shared" si="0"/>
        <v>2</v>
      </c>
      <c r="AW12">
        <f t="shared" si="10"/>
        <v>5</v>
      </c>
      <c r="AX12">
        <f t="shared" si="11"/>
        <v>4</v>
      </c>
      <c r="AY12">
        <f t="shared" si="12"/>
        <v>4</v>
      </c>
      <c r="AZ12">
        <f t="shared" si="13"/>
        <v>0</v>
      </c>
      <c r="BA12">
        <f t="shared" si="14"/>
        <v>15</v>
      </c>
    </row>
    <row r="13" spans="1:53" ht="24.95" customHeight="1" x14ac:dyDescent="0.25">
      <c r="A13" s="1">
        <v>8</v>
      </c>
      <c r="B13" s="10"/>
      <c r="C13" s="1" t="s">
        <v>13</v>
      </c>
      <c r="D13" s="12">
        <v>0.33333333333333331</v>
      </c>
      <c r="E13" s="43">
        <v>0.4236111111111111</v>
      </c>
      <c r="F13" s="44">
        <v>0.42708333333333331</v>
      </c>
      <c r="G13" s="44"/>
      <c r="H13" s="44"/>
      <c r="I13" s="44">
        <v>0.40625</v>
      </c>
      <c r="J13" s="44">
        <v>0.44791666666666669</v>
      </c>
      <c r="K13" s="44">
        <v>0.41666666666666669</v>
      </c>
      <c r="L13" s="44">
        <v>0.3923611111111111</v>
      </c>
      <c r="M13" s="44">
        <v>0.39583333333333331</v>
      </c>
      <c r="N13" s="44"/>
      <c r="O13" s="44"/>
      <c r="P13" s="44" t="s">
        <v>28</v>
      </c>
      <c r="Q13" s="44">
        <v>0.4513888888888889</v>
      </c>
      <c r="R13" s="44">
        <v>0.25</v>
      </c>
      <c r="S13" s="44">
        <v>0.35416666666666669</v>
      </c>
      <c r="T13" s="44" t="s">
        <v>25</v>
      </c>
      <c r="U13" s="44">
        <v>0.41666666666666669</v>
      </c>
      <c r="V13" s="44"/>
      <c r="W13" s="44">
        <v>0.4375</v>
      </c>
      <c r="X13" s="44">
        <v>0.39583333333333331</v>
      </c>
      <c r="Y13" s="44" t="s">
        <v>25</v>
      </c>
      <c r="Z13" s="44">
        <v>0.33333333333333331</v>
      </c>
      <c r="AA13" s="44"/>
      <c r="AB13" s="44"/>
      <c r="AC13" s="44"/>
      <c r="AD13" s="44"/>
      <c r="AE13" s="44"/>
      <c r="AF13" s="44"/>
      <c r="AG13" s="44"/>
      <c r="AH13" s="44"/>
      <c r="AI13" s="45"/>
      <c r="AJ13" s="36">
        <f t="shared" si="1"/>
        <v>14</v>
      </c>
      <c r="AK13" s="37">
        <f t="shared" si="2"/>
        <v>5.5486111111111107</v>
      </c>
      <c r="AL13" s="37">
        <f t="shared" si="3"/>
        <v>1.2152777777777777</v>
      </c>
      <c r="AM13" s="37">
        <f t="shared" si="4"/>
        <v>0</v>
      </c>
      <c r="AN13" s="38">
        <f t="shared" si="5"/>
        <v>2</v>
      </c>
      <c r="AO13" s="39">
        <f t="shared" si="6"/>
        <v>0</v>
      </c>
      <c r="AP13" s="40">
        <f t="shared" si="7"/>
        <v>0</v>
      </c>
      <c r="AQ13" s="41">
        <f t="shared" si="8"/>
        <v>1</v>
      </c>
      <c r="AR13" s="42">
        <f t="shared" si="9"/>
        <v>0</v>
      </c>
      <c r="AV13">
        <f t="shared" si="0"/>
        <v>2</v>
      </c>
      <c r="AW13">
        <f t="shared" si="10"/>
        <v>5</v>
      </c>
      <c r="AX13">
        <f t="shared" si="11"/>
        <v>3</v>
      </c>
      <c r="AY13">
        <f t="shared" si="12"/>
        <v>3</v>
      </c>
      <c r="AZ13">
        <f t="shared" si="13"/>
        <v>0</v>
      </c>
      <c r="BA13">
        <f t="shared" si="14"/>
        <v>13</v>
      </c>
    </row>
    <row r="14" spans="1:53" ht="24.95" customHeight="1" x14ac:dyDescent="0.25">
      <c r="A14" s="1">
        <v>9</v>
      </c>
      <c r="B14" s="10"/>
      <c r="C14" s="1" t="s">
        <v>13</v>
      </c>
      <c r="D14" s="12">
        <v>0.33333333333333331</v>
      </c>
      <c r="E14" s="43">
        <v>0.32291666666666669</v>
      </c>
      <c r="F14" s="44">
        <v>0.25347222222222221</v>
      </c>
      <c r="G14" s="44"/>
      <c r="H14" s="44"/>
      <c r="I14" s="44">
        <v>0.40625</v>
      </c>
      <c r="J14" s="44">
        <v>0.39583333333333331</v>
      </c>
      <c r="K14" s="44">
        <v>0.3611111111111111</v>
      </c>
      <c r="L14" s="44">
        <v>0.38194444444444442</v>
      </c>
      <c r="M14" s="44">
        <v>0.41666666666666669</v>
      </c>
      <c r="N14" s="46">
        <v>0.31944444444444448</v>
      </c>
      <c r="O14" s="44">
        <v>0.125</v>
      </c>
      <c r="P14" s="44" t="s">
        <v>28</v>
      </c>
      <c r="Q14" s="44" t="s">
        <v>25</v>
      </c>
      <c r="R14" s="44">
        <v>0.42708333333333331</v>
      </c>
      <c r="S14" s="44">
        <v>0.38541666666666669</v>
      </c>
      <c r="T14" s="44">
        <v>0.4375</v>
      </c>
      <c r="U14" s="44"/>
      <c r="V14" s="44"/>
      <c r="W14" s="44">
        <v>0.39583333333333331</v>
      </c>
      <c r="X14" s="44">
        <v>0.375</v>
      </c>
      <c r="Y14" s="44">
        <v>0.29166666666666669</v>
      </c>
      <c r="Z14" s="44" t="s">
        <v>25</v>
      </c>
      <c r="AA14" s="44"/>
      <c r="AB14" s="44"/>
      <c r="AC14" s="44"/>
      <c r="AD14" s="44"/>
      <c r="AE14" s="44"/>
      <c r="AF14" s="44"/>
      <c r="AG14" s="44"/>
      <c r="AH14" s="44"/>
      <c r="AI14" s="45"/>
      <c r="AJ14" s="36">
        <f t="shared" si="1"/>
        <v>15</v>
      </c>
      <c r="AK14" s="37">
        <f t="shared" si="2"/>
        <v>5.2951388888888893</v>
      </c>
      <c r="AL14" s="37">
        <f t="shared" si="3"/>
        <v>0.96180555555555625</v>
      </c>
      <c r="AM14" s="37">
        <f t="shared" si="4"/>
        <v>0</v>
      </c>
      <c r="AN14" s="38">
        <f t="shared" si="5"/>
        <v>2</v>
      </c>
      <c r="AO14" s="39">
        <f t="shared" si="6"/>
        <v>0</v>
      </c>
      <c r="AP14" s="40">
        <f t="shared" si="7"/>
        <v>0</v>
      </c>
      <c r="AQ14" s="41">
        <f t="shared" si="8"/>
        <v>1</v>
      </c>
      <c r="AR14" s="42">
        <f t="shared" si="9"/>
        <v>0</v>
      </c>
      <c r="AV14">
        <f t="shared" si="0"/>
        <v>2</v>
      </c>
      <c r="AW14">
        <f t="shared" si="10"/>
        <v>5</v>
      </c>
      <c r="AX14">
        <f t="shared" si="11"/>
        <v>3</v>
      </c>
      <c r="AY14">
        <f t="shared" si="12"/>
        <v>3</v>
      </c>
      <c r="AZ14">
        <f t="shared" si="13"/>
        <v>0</v>
      </c>
      <c r="BA14">
        <f t="shared" si="14"/>
        <v>13</v>
      </c>
    </row>
    <row r="15" spans="1:53" ht="24.95" customHeight="1" x14ac:dyDescent="0.25">
      <c r="A15" s="1">
        <v>10</v>
      </c>
      <c r="B15" s="10"/>
      <c r="C15" s="1" t="s">
        <v>13</v>
      </c>
      <c r="D15" s="12">
        <v>0.33333333333333331</v>
      </c>
      <c r="E15" s="43">
        <v>0.32291666666666669</v>
      </c>
      <c r="F15" s="44">
        <v>0.25347222222222221</v>
      </c>
      <c r="G15" s="44"/>
      <c r="H15" s="44"/>
      <c r="I15" s="44">
        <v>0.40625</v>
      </c>
      <c r="J15" s="44">
        <v>0.39583333333333331</v>
      </c>
      <c r="K15" s="44">
        <v>0.3611111111111111</v>
      </c>
      <c r="L15" s="44">
        <v>0.38194444444444442</v>
      </c>
      <c r="M15" s="44" t="s">
        <v>25</v>
      </c>
      <c r="N15" s="46">
        <v>0.31944444444444448</v>
      </c>
      <c r="O15" s="44">
        <v>0.125</v>
      </c>
      <c r="P15" s="44" t="s">
        <v>28</v>
      </c>
      <c r="Q15" s="44">
        <v>0.52083333333333337</v>
      </c>
      <c r="R15" s="44">
        <v>0.42708333333333331</v>
      </c>
      <c r="S15" s="44">
        <v>0.38541666666666669</v>
      </c>
      <c r="T15" s="44">
        <v>0.52083333333333337</v>
      </c>
      <c r="U15" s="44"/>
      <c r="V15" s="44">
        <v>0.14583333333333334</v>
      </c>
      <c r="W15" s="44" t="s">
        <v>25</v>
      </c>
      <c r="X15" s="44">
        <v>0.375</v>
      </c>
      <c r="Y15" s="44">
        <v>0.29166666666666669</v>
      </c>
      <c r="Z15" s="44" t="s">
        <v>25</v>
      </c>
      <c r="AA15" s="44"/>
      <c r="AB15" s="44"/>
      <c r="AC15" s="44"/>
      <c r="AD15" s="44"/>
      <c r="AE15" s="44"/>
      <c r="AF15" s="44"/>
      <c r="AG15" s="44"/>
      <c r="AH15" s="44"/>
      <c r="AI15" s="45"/>
      <c r="AJ15" s="36">
        <f t="shared" si="1"/>
        <v>15</v>
      </c>
      <c r="AK15" s="37">
        <f t="shared" si="2"/>
        <v>5.2326388888888893</v>
      </c>
      <c r="AL15" s="37">
        <f t="shared" si="3"/>
        <v>1.2326388888888893</v>
      </c>
      <c r="AM15" s="37">
        <f t="shared" si="4"/>
        <v>0</v>
      </c>
      <c r="AN15" s="38">
        <f t="shared" si="5"/>
        <v>3</v>
      </c>
      <c r="AO15" s="39">
        <f t="shared" si="6"/>
        <v>0</v>
      </c>
      <c r="AP15" s="40">
        <f t="shared" si="7"/>
        <v>0</v>
      </c>
      <c r="AQ15" s="41">
        <f t="shared" si="8"/>
        <v>1</v>
      </c>
      <c r="AR15" s="42">
        <f t="shared" si="9"/>
        <v>0</v>
      </c>
      <c r="AV15">
        <f t="shared" si="0"/>
        <v>2</v>
      </c>
      <c r="AW15">
        <f t="shared" si="10"/>
        <v>4</v>
      </c>
      <c r="AX15">
        <f t="shared" si="11"/>
        <v>4</v>
      </c>
      <c r="AY15">
        <f t="shared" si="12"/>
        <v>2</v>
      </c>
      <c r="AZ15">
        <f t="shared" si="13"/>
        <v>0</v>
      </c>
      <c r="BA15">
        <f t="shared" si="14"/>
        <v>12</v>
      </c>
    </row>
    <row r="16" spans="1:53" ht="24.95" customHeight="1" x14ac:dyDescent="0.25">
      <c r="A16" s="1">
        <v>11</v>
      </c>
      <c r="B16" s="10"/>
      <c r="C16" s="1" t="s">
        <v>13</v>
      </c>
      <c r="D16" s="12">
        <v>0.33333333333333331</v>
      </c>
      <c r="E16" s="43" t="s">
        <v>24</v>
      </c>
      <c r="F16" s="43" t="s">
        <v>24</v>
      </c>
      <c r="G16" s="43" t="s">
        <v>24</v>
      </c>
      <c r="H16" s="43" t="s">
        <v>24</v>
      </c>
      <c r="I16" s="43" t="s">
        <v>24</v>
      </c>
      <c r="J16" s="43" t="s">
        <v>24</v>
      </c>
      <c r="K16" s="43" t="s">
        <v>24</v>
      </c>
      <c r="L16" s="43" t="s">
        <v>24</v>
      </c>
      <c r="M16" s="43" t="s">
        <v>24</v>
      </c>
      <c r="N16" s="43" t="s">
        <v>24</v>
      </c>
      <c r="O16" s="43" t="s">
        <v>24</v>
      </c>
      <c r="P16" s="43" t="s">
        <v>24</v>
      </c>
      <c r="Q16" s="43" t="s">
        <v>24</v>
      </c>
      <c r="R16" s="43" t="s">
        <v>24</v>
      </c>
      <c r="S16" s="43" t="s">
        <v>24</v>
      </c>
      <c r="T16" s="44">
        <v>0.47222222222222227</v>
      </c>
      <c r="U16" s="44"/>
      <c r="V16" s="44">
        <v>0.14583333333333334</v>
      </c>
      <c r="W16" s="44">
        <v>0.4375</v>
      </c>
      <c r="X16" s="44" t="s">
        <v>25</v>
      </c>
      <c r="Y16" s="44">
        <v>0.35416666666666669</v>
      </c>
      <c r="Z16" s="44">
        <v>0.43055555555555558</v>
      </c>
      <c r="AA16" s="44"/>
      <c r="AB16" s="44"/>
      <c r="AC16" s="44"/>
      <c r="AD16" s="44"/>
      <c r="AE16" s="44"/>
      <c r="AF16" s="44"/>
      <c r="AG16" s="44"/>
      <c r="AH16" s="44"/>
      <c r="AI16" s="45"/>
      <c r="AJ16" s="36">
        <f t="shared" si="1"/>
        <v>5</v>
      </c>
      <c r="AK16" s="37">
        <f t="shared" si="2"/>
        <v>1.8402777777777779</v>
      </c>
      <c r="AL16" s="37">
        <f t="shared" si="3"/>
        <v>0.50694444444444464</v>
      </c>
      <c r="AM16" s="37">
        <f t="shared" si="4"/>
        <v>0</v>
      </c>
      <c r="AN16" s="38">
        <f t="shared" si="5"/>
        <v>1</v>
      </c>
      <c r="AO16" s="39">
        <f t="shared" si="6"/>
        <v>15</v>
      </c>
      <c r="AP16" s="40">
        <f t="shared" si="7"/>
        <v>0</v>
      </c>
      <c r="AQ16" s="41">
        <f t="shared" si="8"/>
        <v>0</v>
      </c>
      <c r="AR16" s="42">
        <f t="shared" si="9"/>
        <v>0</v>
      </c>
      <c r="AV16">
        <f t="shared" si="0"/>
        <v>0</v>
      </c>
      <c r="AW16">
        <f t="shared" si="10"/>
        <v>0</v>
      </c>
      <c r="AX16">
        <f t="shared" si="11"/>
        <v>1</v>
      </c>
      <c r="AY16">
        <f t="shared" si="12"/>
        <v>3</v>
      </c>
      <c r="AZ16">
        <f t="shared" si="13"/>
        <v>0</v>
      </c>
      <c r="BA16">
        <f t="shared" si="14"/>
        <v>4</v>
      </c>
    </row>
    <row r="17" spans="1:53" ht="24.95" customHeight="1" x14ac:dyDescent="0.25">
      <c r="A17" s="1">
        <v>12</v>
      </c>
      <c r="B17" s="10"/>
      <c r="C17" s="1" t="s">
        <v>13</v>
      </c>
      <c r="D17" s="12">
        <v>0.33333333333333331</v>
      </c>
      <c r="E17" s="43">
        <v>0.375</v>
      </c>
      <c r="F17" s="44">
        <v>0.34722222222222227</v>
      </c>
      <c r="G17" s="44">
        <v>0.33333333333333331</v>
      </c>
      <c r="H17" s="44"/>
      <c r="I17" s="44">
        <v>0.40625</v>
      </c>
      <c r="J17" s="44">
        <v>0.4375</v>
      </c>
      <c r="K17" s="44">
        <v>0.375</v>
      </c>
      <c r="L17" s="44">
        <v>0.375</v>
      </c>
      <c r="M17" s="44">
        <v>0.45833333333333331</v>
      </c>
      <c r="N17" s="46"/>
      <c r="O17" s="44"/>
      <c r="P17" s="44" t="s">
        <v>28</v>
      </c>
      <c r="Q17" s="44">
        <v>0.52083333333333337</v>
      </c>
      <c r="R17" s="44">
        <v>0.5</v>
      </c>
      <c r="S17" s="44">
        <v>0.40277777777777773</v>
      </c>
      <c r="T17" s="44" t="s">
        <v>25</v>
      </c>
      <c r="U17" s="44"/>
      <c r="V17" s="44">
        <v>0.1388888888888889</v>
      </c>
      <c r="W17" s="44">
        <v>0.38194444444444442</v>
      </c>
      <c r="X17" s="44">
        <v>0.45833333333333331</v>
      </c>
      <c r="Y17" s="44">
        <v>0.45833333333333331</v>
      </c>
      <c r="Z17" s="44" t="s">
        <v>25</v>
      </c>
      <c r="AA17" s="44"/>
      <c r="AB17" s="44"/>
      <c r="AC17" s="44"/>
      <c r="AD17" s="44"/>
      <c r="AE17" s="44"/>
      <c r="AF17" s="44"/>
      <c r="AG17" s="44"/>
      <c r="AH17" s="44"/>
      <c r="AI17" s="45"/>
      <c r="AJ17" s="36">
        <f t="shared" si="1"/>
        <v>15</v>
      </c>
      <c r="AK17" s="37">
        <f t="shared" si="2"/>
        <v>5.96875</v>
      </c>
      <c r="AL17" s="37">
        <f t="shared" si="3"/>
        <v>1.635416666666667</v>
      </c>
      <c r="AM17" s="37">
        <f t="shared" si="4"/>
        <v>0</v>
      </c>
      <c r="AN17" s="38">
        <f t="shared" si="5"/>
        <v>2</v>
      </c>
      <c r="AO17" s="39">
        <f t="shared" si="6"/>
        <v>0</v>
      </c>
      <c r="AP17" s="40">
        <f t="shared" si="7"/>
        <v>0</v>
      </c>
      <c r="AQ17" s="41">
        <f t="shared" si="8"/>
        <v>1</v>
      </c>
      <c r="AR17" s="42">
        <f t="shared" si="9"/>
        <v>0</v>
      </c>
      <c r="AS17" s="60"/>
      <c r="AV17">
        <f t="shared" si="0"/>
        <v>2</v>
      </c>
      <c r="AW17">
        <f t="shared" si="10"/>
        <v>5</v>
      </c>
      <c r="AX17">
        <f t="shared" si="11"/>
        <v>3</v>
      </c>
      <c r="AY17">
        <f t="shared" si="12"/>
        <v>3</v>
      </c>
      <c r="AZ17">
        <f t="shared" si="13"/>
        <v>0</v>
      </c>
      <c r="BA17">
        <f t="shared" si="14"/>
        <v>13</v>
      </c>
    </row>
    <row r="18" spans="1:53" ht="24.95" customHeight="1" x14ac:dyDescent="0.25">
      <c r="A18" s="1">
        <v>13</v>
      </c>
      <c r="B18" s="10"/>
      <c r="C18" s="1" t="s">
        <v>13</v>
      </c>
      <c r="D18" s="12">
        <v>0.33333333333333331</v>
      </c>
      <c r="E18" s="43">
        <v>0.33333333333333331</v>
      </c>
      <c r="F18" s="44">
        <v>0.39583333333333331</v>
      </c>
      <c r="G18" s="44"/>
      <c r="H18" s="44"/>
      <c r="I18" s="44">
        <v>0.40277777777777773</v>
      </c>
      <c r="J18" s="44">
        <v>0.4375</v>
      </c>
      <c r="K18" s="44">
        <v>0.375</v>
      </c>
      <c r="L18" s="44">
        <v>0.27083333333333331</v>
      </c>
      <c r="M18" s="44">
        <v>0.39583333333333331</v>
      </c>
      <c r="N18" s="46">
        <v>0.4375</v>
      </c>
      <c r="O18" s="44"/>
      <c r="P18" s="44" t="s">
        <v>28</v>
      </c>
      <c r="Q18" s="44">
        <v>0.47916666666666669</v>
      </c>
      <c r="R18" s="44">
        <v>0.4375</v>
      </c>
      <c r="S18" s="44">
        <v>0.36458333333333331</v>
      </c>
      <c r="T18" s="44" t="s">
        <v>25</v>
      </c>
      <c r="U18" s="44"/>
      <c r="V18" s="44"/>
      <c r="W18" s="44">
        <v>0.41666666666666669</v>
      </c>
      <c r="X18" s="44">
        <v>0.41666666666666669</v>
      </c>
      <c r="Y18" s="44" t="s">
        <v>25</v>
      </c>
      <c r="Z18" s="44">
        <v>0.3611111111111111</v>
      </c>
      <c r="AA18" s="44"/>
      <c r="AB18" s="44"/>
      <c r="AC18" s="44"/>
      <c r="AD18" s="44"/>
      <c r="AE18" s="44"/>
      <c r="AF18" s="44"/>
      <c r="AG18" s="44"/>
      <c r="AH18" s="44"/>
      <c r="AI18" s="45"/>
      <c r="AJ18" s="36">
        <f t="shared" si="1"/>
        <v>14</v>
      </c>
      <c r="AK18" s="37">
        <f t="shared" si="2"/>
        <v>5.5243055555555554</v>
      </c>
      <c r="AL18" s="37">
        <f t="shared" si="3"/>
        <v>1.1909722222222223</v>
      </c>
      <c r="AM18" s="37">
        <f t="shared" si="4"/>
        <v>0</v>
      </c>
      <c r="AN18" s="38">
        <f t="shared" si="5"/>
        <v>2</v>
      </c>
      <c r="AO18" s="39">
        <f t="shared" si="6"/>
        <v>0</v>
      </c>
      <c r="AP18" s="40">
        <f t="shared" si="7"/>
        <v>0</v>
      </c>
      <c r="AQ18" s="41">
        <f t="shared" si="8"/>
        <v>1</v>
      </c>
      <c r="AR18" s="42">
        <f t="shared" si="9"/>
        <v>0</v>
      </c>
      <c r="AV18">
        <f t="shared" si="0"/>
        <v>2</v>
      </c>
      <c r="AW18">
        <f t="shared" si="10"/>
        <v>5</v>
      </c>
      <c r="AX18">
        <f t="shared" si="11"/>
        <v>3</v>
      </c>
      <c r="AY18">
        <f t="shared" si="12"/>
        <v>3</v>
      </c>
      <c r="AZ18">
        <f t="shared" si="13"/>
        <v>0</v>
      </c>
      <c r="BA18">
        <f t="shared" si="14"/>
        <v>13</v>
      </c>
    </row>
    <row r="19" spans="1:53" ht="24.95" customHeight="1" x14ac:dyDescent="0.25">
      <c r="A19" s="1">
        <v>14</v>
      </c>
      <c r="B19" s="10"/>
      <c r="C19" s="1" t="s">
        <v>13</v>
      </c>
      <c r="D19" s="12">
        <v>0.33333333333333331</v>
      </c>
      <c r="E19" s="43">
        <v>0.375</v>
      </c>
      <c r="F19" s="44" t="s">
        <v>25</v>
      </c>
      <c r="G19" s="44">
        <v>0.33333333333333331</v>
      </c>
      <c r="H19" s="44"/>
      <c r="I19" s="44">
        <v>0.40625</v>
      </c>
      <c r="J19" s="44">
        <v>0.4375</v>
      </c>
      <c r="K19" s="44">
        <v>0.375</v>
      </c>
      <c r="L19" s="44">
        <v>0.375</v>
      </c>
      <c r="M19" s="44">
        <v>0.45833333333333331</v>
      </c>
      <c r="N19" s="46"/>
      <c r="O19" s="44"/>
      <c r="P19" s="44" t="s">
        <v>28</v>
      </c>
      <c r="Q19" s="44">
        <v>0.52083333333333337</v>
      </c>
      <c r="R19" s="44">
        <v>0.5</v>
      </c>
      <c r="S19" s="44">
        <v>0.40277777777777773</v>
      </c>
      <c r="T19" s="44" t="s">
        <v>25</v>
      </c>
      <c r="U19" s="44">
        <v>0.33333333333333331</v>
      </c>
      <c r="V19" s="46"/>
      <c r="W19" s="44">
        <v>0.41666666666666669</v>
      </c>
      <c r="X19" s="44" t="s">
        <v>25</v>
      </c>
      <c r="Y19" s="44">
        <v>0.35416666666666669</v>
      </c>
      <c r="Z19" s="44">
        <v>0.33333333333333331</v>
      </c>
      <c r="AA19" s="44"/>
      <c r="AB19" s="44"/>
      <c r="AC19" s="44"/>
      <c r="AD19" s="44"/>
      <c r="AE19" s="44"/>
      <c r="AF19" s="44"/>
      <c r="AG19" s="44"/>
      <c r="AH19" s="44"/>
      <c r="AI19" s="45"/>
      <c r="AJ19" s="36">
        <f t="shared" si="1"/>
        <v>14</v>
      </c>
      <c r="AK19" s="37">
        <f t="shared" si="2"/>
        <v>5.6215277777777777</v>
      </c>
      <c r="AL19" s="37">
        <f t="shared" si="3"/>
        <v>1.6215277777777777</v>
      </c>
      <c r="AM19" s="37">
        <f t="shared" si="4"/>
        <v>0</v>
      </c>
      <c r="AN19" s="38">
        <f t="shared" si="5"/>
        <v>3</v>
      </c>
      <c r="AO19" s="39">
        <f t="shared" si="6"/>
        <v>0</v>
      </c>
      <c r="AP19" s="40">
        <f t="shared" si="7"/>
        <v>0</v>
      </c>
      <c r="AQ19" s="41">
        <f t="shared" si="8"/>
        <v>1</v>
      </c>
      <c r="AR19" s="42">
        <f t="shared" si="9"/>
        <v>0</v>
      </c>
      <c r="AV19">
        <f t="shared" si="0"/>
        <v>1</v>
      </c>
      <c r="AW19">
        <f t="shared" si="10"/>
        <v>5</v>
      </c>
      <c r="AX19">
        <f t="shared" si="11"/>
        <v>3</v>
      </c>
      <c r="AY19">
        <f t="shared" si="12"/>
        <v>3</v>
      </c>
      <c r="AZ19">
        <f t="shared" si="13"/>
        <v>0</v>
      </c>
      <c r="BA19">
        <f t="shared" si="14"/>
        <v>12</v>
      </c>
    </row>
    <row r="20" spans="1:53" ht="24.95" customHeight="1" x14ac:dyDescent="0.25">
      <c r="A20" s="1">
        <v>15</v>
      </c>
      <c r="B20" s="10"/>
      <c r="C20" s="1" t="s">
        <v>13</v>
      </c>
      <c r="D20" s="12">
        <v>0.33333333333333331</v>
      </c>
      <c r="E20" s="43">
        <v>0.33333333333333331</v>
      </c>
      <c r="F20" s="44">
        <v>0.39583333333333331</v>
      </c>
      <c r="G20" s="44"/>
      <c r="H20" s="44"/>
      <c r="I20" s="44">
        <v>0.40277777777777773</v>
      </c>
      <c r="J20" s="44">
        <v>0.4375</v>
      </c>
      <c r="K20" s="44">
        <v>0.375</v>
      </c>
      <c r="L20" s="44">
        <v>0.27083333333333331</v>
      </c>
      <c r="M20" s="44">
        <v>0.39583333333333331</v>
      </c>
      <c r="N20" s="44">
        <v>0.375</v>
      </c>
      <c r="O20" s="44"/>
      <c r="P20" s="44" t="s">
        <v>28</v>
      </c>
      <c r="Q20" s="44">
        <v>0.47916666666666669</v>
      </c>
      <c r="R20" s="44">
        <v>0.4375</v>
      </c>
      <c r="S20" s="44">
        <v>0.36458333333333331</v>
      </c>
      <c r="T20" s="44" t="s">
        <v>25</v>
      </c>
      <c r="U20" s="44"/>
      <c r="V20" s="44"/>
      <c r="W20" s="44">
        <v>0.39583333333333331</v>
      </c>
      <c r="X20" s="44">
        <v>0.41666666666666669</v>
      </c>
      <c r="Y20" s="44" t="s">
        <v>25</v>
      </c>
      <c r="Z20" s="44">
        <v>0.3611111111111111</v>
      </c>
      <c r="AA20" s="44"/>
      <c r="AB20" s="44"/>
      <c r="AC20" s="44"/>
      <c r="AD20" s="44"/>
      <c r="AE20" s="44"/>
      <c r="AF20" s="44"/>
      <c r="AG20" s="44"/>
      <c r="AH20" s="44"/>
      <c r="AI20" s="45"/>
      <c r="AJ20" s="36">
        <f t="shared" si="1"/>
        <v>14</v>
      </c>
      <c r="AK20" s="37">
        <f t="shared" si="2"/>
        <v>5.4409722222222214</v>
      </c>
      <c r="AL20" s="37">
        <f t="shared" si="3"/>
        <v>1.1076388888888884</v>
      </c>
      <c r="AM20" s="37">
        <f t="shared" si="4"/>
        <v>0</v>
      </c>
      <c r="AN20" s="38">
        <f t="shared" si="5"/>
        <v>2</v>
      </c>
      <c r="AO20" s="39">
        <f t="shared" si="6"/>
        <v>0</v>
      </c>
      <c r="AP20" s="40">
        <f t="shared" si="7"/>
        <v>0</v>
      </c>
      <c r="AQ20" s="41">
        <f t="shared" si="8"/>
        <v>1</v>
      </c>
      <c r="AR20" s="42">
        <f t="shared" si="9"/>
        <v>0</v>
      </c>
      <c r="AV20">
        <f t="shared" si="0"/>
        <v>2</v>
      </c>
      <c r="AW20">
        <f t="shared" si="10"/>
        <v>5</v>
      </c>
      <c r="AX20">
        <f t="shared" si="11"/>
        <v>3</v>
      </c>
      <c r="AY20">
        <f t="shared" si="12"/>
        <v>3</v>
      </c>
      <c r="AZ20">
        <f t="shared" si="13"/>
        <v>0</v>
      </c>
      <c r="BA20">
        <f t="shared" si="14"/>
        <v>13</v>
      </c>
    </row>
    <row r="21" spans="1:53" ht="24.95" customHeight="1" x14ac:dyDescent="0.25">
      <c r="A21" s="1">
        <v>16</v>
      </c>
      <c r="B21" s="10"/>
      <c r="C21" s="1" t="s">
        <v>14</v>
      </c>
      <c r="D21" s="12">
        <v>0.33333333333333331</v>
      </c>
      <c r="E21" s="43">
        <v>0.41666666666666669</v>
      </c>
      <c r="F21" s="44">
        <v>0.28125</v>
      </c>
      <c r="G21" s="44"/>
      <c r="H21" s="44"/>
      <c r="I21" s="44">
        <v>0.40625</v>
      </c>
      <c r="J21" s="44">
        <v>0.41666666666666669</v>
      </c>
      <c r="K21" s="44">
        <v>0.2986111111111111</v>
      </c>
      <c r="L21" s="44">
        <v>0.29166666666666669</v>
      </c>
      <c r="M21" s="44">
        <v>0.35416666666666669</v>
      </c>
      <c r="N21" s="44"/>
      <c r="O21" s="44"/>
      <c r="P21" s="44" t="s">
        <v>28</v>
      </c>
      <c r="Q21" s="44">
        <v>0.4375</v>
      </c>
      <c r="R21" s="44">
        <v>0.33333333333333331</v>
      </c>
      <c r="S21" s="44">
        <v>0.375</v>
      </c>
      <c r="T21" s="44">
        <v>0.3125</v>
      </c>
      <c r="U21" s="44"/>
      <c r="V21" s="44"/>
      <c r="W21" s="44">
        <v>0.3125</v>
      </c>
      <c r="X21" s="44">
        <v>0.27083333333333331</v>
      </c>
      <c r="Y21" s="44">
        <v>0.25</v>
      </c>
      <c r="Z21" s="44">
        <v>0.29166666666666669</v>
      </c>
      <c r="AA21" s="44"/>
      <c r="AB21" s="44"/>
      <c r="AC21" s="44"/>
      <c r="AD21" s="44"/>
      <c r="AE21" s="44"/>
      <c r="AF21" s="44"/>
      <c r="AG21" s="44"/>
      <c r="AH21" s="44"/>
      <c r="AI21" s="45"/>
      <c r="AJ21" s="36">
        <f t="shared" si="1"/>
        <v>15</v>
      </c>
      <c r="AK21" s="37">
        <f t="shared" si="2"/>
        <v>5.0486111111111107</v>
      </c>
      <c r="AL21" s="37">
        <f t="shared" si="3"/>
        <v>4.8611111111110716E-2</v>
      </c>
      <c r="AM21" s="37">
        <f t="shared" si="4"/>
        <v>0</v>
      </c>
      <c r="AN21" s="38">
        <f t="shared" si="5"/>
        <v>0</v>
      </c>
      <c r="AO21" s="39">
        <f t="shared" si="6"/>
        <v>0</v>
      </c>
      <c r="AP21" s="40">
        <f t="shared" si="7"/>
        <v>0</v>
      </c>
      <c r="AQ21" s="41">
        <f t="shared" si="8"/>
        <v>1</v>
      </c>
      <c r="AR21" s="42">
        <f t="shared" si="9"/>
        <v>0</v>
      </c>
      <c r="AV21">
        <f t="shared" si="0"/>
        <v>2</v>
      </c>
      <c r="AW21">
        <f t="shared" si="10"/>
        <v>5</v>
      </c>
      <c r="AX21">
        <f t="shared" si="11"/>
        <v>4</v>
      </c>
      <c r="AY21">
        <f t="shared" si="12"/>
        <v>4</v>
      </c>
      <c r="AZ21">
        <f t="shared" si="13"/>
        <v>0</v>
      </c>
      <c r="BA21">
        <f t="shared" si="14"/>
        <v>15</v>
      </c>
    </row>
    <row r="22" spans="1:53" ht="24.95" customHeight="1" x14ac:dyDescent="0.25">
      <c r="A22" s="1">
        <v>17</v>
      </c>
      <c r="B22" s="10"/>
      <c r="C22" s="1" t="s">
        <v>14</v>
      </c>
      <c r="D22" s="12">
        <v>0.33333333333333331</v>
      </c>
      <c r="E22" s="43">
        <v>0.33333333333333331</v>
      </c>
      <c r="F22" s="44">
        <v>0.39583333333333331</v>
      </c>
      <c r="G22" s="44"/>
      <c r="H22" s="44"/>
      <c r="I22" s="44">
        <v>0.40625</v>
      </c>
      <c r="J22" s="44">
        <v>0.39583333333333331</v>
      </c>
      <c r="K22" s="44" t="s">
        <v>25</v>
      </c>
      <c r="L22" s="44">
        <v>0.39583333333333331</v>
      </c>
      <c r="M22" s="44">
        <v>0.45833333333333331</v>
      </c>
      <c r="N22" s="44"/>
      <c r="O22" s="44"/>
      <c r="P22" s="44" t="s">
        <v>28</v>
      </c>
      <c r="Q22" s="44">
        <v>0.52083333333333337</v>
      </c>
      <c r="R22" s="44">
        <v>0.5</v>
      </c>
      <c r="S22" s="44">
        <v>0.36458333333333331</v>
      </c>
      <c r="T22" s="44">
        <v>0.47916666666666669</v>
      </c>
      <c r="U22" s="44">
        <v>0.41666666666666669</v>
      </c>
      <c r="V22" s="44"/>
      <c r="W22" s="44" t="s">
        <v>25</v>
      </c>
      <c r="X22" s="44">
        <v>0.375</v>
      </c>
      <c r="Y22" s="44">
        <v>0.4513888888888889</v>
      </c>
      <c r="Z22" s="44" t="s">
        <v>25</v>
      </c>
      <c r="AA22" s="44"/>
      <c r="AB22" s="44"/>
      <c r="AC22" s="44"/>
      <c r="AD22" s="44"/>
      <c r="AE22" s="44"/>
      <c r="AF22" s="44"/>
      <c r="AG22" s="44"/>
      <c r="AH22" s="44"/>
      <c r="AI22" s="45"/>
      <c r="AJ22" s="36">
        <f t="shared" si="1"/>
        <v>13</v>
      </c>
      <c r="AK22" s="37">
        <f t="shared" si="2"/>
        <v>5.4930555555555562</v>
      </c>
      <c r="AL22" s="37">
        <f t="shared" si="3"/>
        <v>1.4930555555555562</v>
      </c>
      <c r="AM22" s="37">
        <f t="shared" si="4"/>
        <v>0</v>
      </c>
      <c r="AN22" s="38">
        <f t="shared" si="5"/>
        <v>3</v>
      </c>
      <c r="AO22" s="39">
        <f t="shared" si="6"/>
        <v>0</v>
      </c>
      <c r="AP22" s="40">
        <f t="shared" si="7"/>
        <v>0</v>
      </c>
      <c r="AQ22" s="41">
        <f t="shared" si="8"/>
        <v>1</v>
      </c>
      <c r="AR22" s="42">
        <f t="shared" si="9"/>
        <v>0</v>
      </c>
      <c r="AV22">
        <f t="shared" si="0"/>
        <v>2</v>
      </c>
      <c r="AW22">
        <f t="shared" si="10"/>
        <v>4</v>
      </c>
      <c r="AX22">
        <f t="shared" si="11"/>
        <v>4</v>
      </c>
      <c r="AY22">
        <f t="shared" si="12"/>
        <v>2</v>
      </c>
      <c r="AZ22">
        <f t="shared" si="13"/>
        <v>0</v>
      </c>
      <c r="BA22">
        <f t="shared" si="14"/>
        <v>12</v>
      </c>
    </row>
    <row r="23" spans="1:53" ht="24.95" customHeight="1" x14ac:dyDescent="0.25">
      <c r="A23" s="1">
        <v>18</v>
      </c>
      <c r="B23" s="10"/>
      <c r="C23" s="1" t="s">
        <v>14</v>
      </c>
      <c r="D23" s="12">
        <v>0.33333333333333331</v>
      </c>
      <c r="E23" s="43" t="s">
        <v>29</v>
      </c>
      <c r="F23" s="44">
        <v>0.34722222222222227</v>
      </c>
      <c r="G23" s="44"/>
      <c r="H23" s="44"/>
      <c r="I23" s="44">
        <v>0.40625</v>
      </c>
      <c r="J23" s="44">
        <v>0.375</v>
      </c>
      <c r="K23" s="44">
        <v>0.29166666666666669</v>
      </c>
      <c r="L23" s="44">
        <v>0.29166666666666669</v>
      </c>
      <c r="M23" s="44">
        <v>0.41666666666666669</v>
      </c>
      <c r="N23" s="44"/>
      <c r="O23" s="44"/>
      <c r="P23" s="44" t="s">
        <v>28</v>
      </c>
      <c r="Q23" s="44">
        <v>0.41666666666666669</v>
      </c>
      <c r="R23" s="44">
        <v>0.33333333333333331</v>
      </c>
      <c r="S23" s="44">
        <v>0.33333333333333331</v>
      </c>
      <c r="T23" s="44">
        <v>0.3125</v>
      </c>
      <c r="U23" s="44"/>
      <c r="V23" s="44"/>
      <c r="W23" s="44">
        <v>0.26041666666666669</v>
      </c>
      <c r="X23" s="44">
        <v>0.29166666666666669</v>
      </c>
      <c r="Y23" s="44">
        <v>0.2986111111111111</v>
      </c>
      <c r="Z23" s="44">
        <v>0.31944444444444448</v>
      </c>
      <c r="AA23" s="44"/>
      <c r="AB23" s="44"/>
      <c r="AC23" s="44"/>
      <c r="AD23" s="44"/>
      <c r="AE23" s="44"/>
      <c r="AF23" s="44"/>
      <c r="AG23" s="44"/>
      <c r="AH23" s="44"/>
      <c r="AI23" s="45"/>
      <c r="AJ23" s="36">
        <f t="shared" si="1"/>
        <v>14</v>
      </c>
      <c r="AK23" s="37">
        <f t="shared" si="2"/>
        <v>4.6944444444444446</v>
      </c>
      <c r="AL23" s="37">
        <f t="shared" si="3"/>
        <v>2.7777777777778567E-2</v>
      </c>
      <c r="AM23" s="37">
        <f t="shared" si="4"/>
        <v>0</v>
      </c>
      <c r="AN23" s="38">
        <f t="shared" si="5"/>
        <v>0</v>
      </c>
      <c r="AO23" s="39">
        <f t="shared" si="6"/>
        <v>0</v>
      </c>
      <c r="AP23" s="40">
        <f t="shared" si="7"/>
        <v>0</v>
      </c>
      <c r="AQ23" s="41">
        <f t="shared" si="8"/>
        <v>1</v>
      </c>
      <c r="AR23" s="42">
        <f t="shared" si="9"/>
        <v>1</v>
      </c>
      <c r="AV23">
        <f t="shared" si="0"/>
        <v>1</v>
      </c>
      <c r="AW23">
        <f t="shared" si="10"/>
        <v>5</v>
      </c>
      <c r="AX23">
        <f t="shared" si="11"/>
        <v>4</v>
      </c>
      <c r="AY23">
        <f t="shared" si="12"/>
        <v>4</v>
      </c>
      <c r="AZ23">
        <f t="shared" si="13"/>
        <v>0</v>
      </c>
      <c r="BA23">
        <f t="shared" si="14"/>
        <v>14</v>
      </c>
    </row>
    <row r="24" spans="1:53" ht="24.95" customHeight="1" x14ac:dyDescent="0.25">
      <c r="A24" s="1">
        <v>19</v>
      </c>
      <c r="B24" s="10"/>
      <c r="C24" s="1" t="s">
        <v>14</v>
      </c>
      <c r="D24" s="12">
        <v>0.33333333333333331</v>
      </c>
      <c r="E24" s="43">
        <v>0.375</v>
      </c>
      <c r="F24" s="44">
        <v>0.34722222222222227</v>
      </c>
      <c r="G24" s="44"/>
      <c r="H24" s="44"/>
      <c r="I24" s="44">
        <v>0.40625</v>
      </c>
      <c r="J24" s="44">
        <v>0.39583333333333331</v>
      </c>
      <c r="K24" s="44">
        <v>0.33333333333333331</v>
      </c>
      <c r="L24" s="44">
        <v>0.35069444444444442</v>
      </c>
      <c r="M24" s="44">
        <v>0.39583333333333331</v>
      </c>
      <c r="N24" s="44"/>
      <c r="O24" s="44"/>
      <c r="P24" s="44" t="s">
        <v>28</v>
      </c>
      <c r="Q24" s="44">
        <v>0.4513888888888889</v>
      </c>
      <c r="R24" s="44">
        <v>0.4375</v>
      </c>
      <c r="S24" s="44">
        <v>0.36458333333333331</v>
      </c>
      <c r="T24" s="44">
        <v>0.34027777777777773</v>
      </c>
      <c r="U24" s="44"/>
      <c r="V24" s="44"/>
      <c r="W24" s="44">
        <v>0.38194444444444442</v>
      </c>
      <c r="X24" s="44">
        <v>0.45833333333333331</v>
      </c>
      <c r="Y24" s="44">
        <v>0.45833333333333331</v>
      </c>
      <c r="Z24" s="44" t="s">
        <v>25</v>
      </c>
      <c r="AA24" s="44"/>
      <c r="AB24" s="44"/>
      <c r="AC24" s="44"/>
      <c r="AD24" s="44"/>
      <c r="AE24" s="44"/>
      <c r="AF24" s="44"/>
      <c r="AG24" s="44"/>
      <c r="AH24" s="44"/>
      <c r="AI24" s="45"/>
      <c r="AJ24" s="36">
        <f t="shared" si="1"/>
        <v>14</v>
      </c>
      <c r="AK24" s="37">
        <f t="shared" si="2"/>
        <v>5.4965277777777777</v>
      </c>
      <c r="AL24" s="37">
        <f t="shared" si="3"/>
        <v>0.8298611111111116</v>
      </c>
      <c r="AM24" s="37">
        <f t="shared" si="4"/>
        <v>0</v>
      </c>
      <c r="AN24" s="38">
        <f t="shared" si="5"/>
        <v>1</v>
      </c>
      <c r="AO24" s="39">
        <f t="shared" si="6"/>
        <v>0</v>
      </c>
      <c r="AP24" s="40">
        <f t="shared" si="7"/>
        <v>0</v>
      </c>
      <c r="AQ24" s="41">
        <f t="shared" si="8"/>
        <v>1</v>
      </c>
      <c r="AR24" s="42">
        <f t="shared" si="9"/>
        <v>0</v>
      </c>
      <c r="AV24">
        <f t="shared" si="0"/>
        <v>2</v>
      </c>
      <c r="AW24">
        <f t="shared" si="10"/>
        <v>5</v>
      </c>
      <c r="AX24">
        <f t="shared" si="11"/>
        <v>4</v>
      </c>
      <c r="AY24">
        <f t="shared" si="12"/>
        <v>3</v>
      </c>
      <c r="AZ24">
        <f t="shared" si="13"/>
        <v>0</v>
      </c>
      <c r="BA24">
        <f t="shared" si="14"/>
        <v>14</v>
      </c>
    </row>
    <row r="25" spans="1:53" ht="24.95" customHeight="1" x14ac:dyDescent="0.25">
      <c r="A25" s="1">
        <v>20</v>
      </c>
      <c r="B25" s="10"/>
      <c r="C25" s="1" t="s">
        <v>14</v>
      </c>
      <c r="D25" s="12">
        <v>0.33333333333333331</v>
      </c>
      <c r="E25" s="43">
        <v>0.32291666666666669</v>
      </c>
      <c r="F25" s="44">
        <v>0.25347222222222221</v>
      </c>
      <c r="G25" s="44"/>
      <c r="H25" s="44"/>
      <c r="I25" s="44">
        <v>0.40625</v>
      </c>
      <c r="J25" s="44">
        <v>0.39583333333333331</v>
      </c>
      <c r="K25" s="44">
        <v>0.3611111111111111</v>
      </c>
      <c r="L25" s="44" t="s">
        <v>25</v>
      </c>
      <c r="M25" s="44">
        <v>0.45833333333333331</v>
      </c>
      <c r="N25" s="44">
        <v>0.31944444444444448</v>
      </c>
      <c r="O25" s="44"/>
      <c r="P25" s="44" t="s">
        <v>28</v>
      </c>
      <c r="Q25" s="44">
        <v>0.52083333333333337</v>
      </c>
      <c r="R25" s="44">
        <v>0.42708333333333331</v>
      </c>
      <c r="S25" s="44">
        <v>0.38541666666666669</v>
      </c>
      <c r="T25" s="44">
        <v>0.52083333333333337</v>
      </c>
      <c r="U25" s="44"/>
      <c r="V25" s="44">
        <v>0.14583333333333334</v>
      </c>
      <c r="W25" s="44">
        <v>0.39583333333333331</v>
      </c>
      <c r="X25" s="44" t="s">
        <v>25</v>
      </c>
      <c r="Y25" s="44">
        <v>0.29166666666666669</v>
      </c>
      <c r="Z25" s="44">
        <v>0.33333333333333331</v>
      </c>
      <c r="AA25" s="44"/>
      <c r="AB25" s="44"/>
      <c r="AC25" s="44"/>
      <c r="AD25" s="44"/>
      <c r="AE25" s="44"/>
      <c r="AF25" s="44"/>
      <c r="AG25" s="44"/>
      <c r="AH25" s="44"/>
      <c r="AI25" s="45"/>
      <c r="AJ25" s="36">
        <f t="shared" si="1"/>
        <v>15</v>
      </c>
      <c r="AK25" s="37">
        <f t="shared" si="2"/>
        <v>5.5381944444444438</v>
      </c>
      <c r="AL25" s="37">
        <f t="shared" si="3"/>
        <v>1.2048611111111107</v>
      </c>
      <c r="AM25" s="37">
        <f t="shared" si="4"/>
        <v>0</v>
      </c>
      <c r="AN25" s="38">
        <f t="shared" si="5"/>
        <v>2</v>
      </c>
      <c r="AO25" s="39">
        <f t="shared" si="6"/>
        <v>0</v>
      </c>
      <c r="AP25" s="40">
        <f t="shared" si="7"/>
        <v>0</v>
      </c>
      <c r="AQ25" s="41">
        <f t="shared" si="8"/>
        <v>1</v>
      </c>
      <c r="AR25" s="42">
        <f t="shared" si="9"/>
        <v>0</v>
      </c>
      <c r="AV25">
        <f t="shared" si="0"/>
        <v>2</v>
      </c>
      <c r="AW25">
        <f t="shared" si="10"/>
        <v>4</v>
      </c>
      <c r="AX25">
        <f t="shared" si="11"/>
        <v>4</v>
      </c>
      <c r="AY25">
        <f t="shared" si="12"/>
        <v>3</v>
      </c>
      <c r="AZ25">
        <f t="shared" si="13"/>
        <v>0</v>
      </c>
      <c r="BA25">
        <f t="shared" si="14"/>
        <v>13</v>
      </c>
    </row>
    <row r="26" spans="1:53" ht="24.95" customHeight="1" x14ac:dyDescent="0.25">
      <c r="A26" s="1">
        <v>21</v>
      </c>
      <c r="B26" s="10"/>
      <c r="C26" s="1" t="s">
        <v>14</v>
      </c>
      <c r="D26" s="12">
        <v>0.33333333333333331</v>
      </c>
      <c r="E26" s="43" t="s">
        <v>26</v>
      </c>
      <c r="F26" s="44" t="s">
        <v>26</v>
      </c>
      <c r="G26" s="44"/>
      <c r="H26" s="44"/>
      <c r="I26" s="44">
        <v>0.40625</v>
      </c>
      <c r="J26" s="44">
        <v>0.4375</v>
      </c>
      <c r="K26" s="44">
        <v>0.375</v>
      </c>
      <c r="L26" s="44">
        <v>0.27083333333333331</v>
      </c>
      <c r="M26" s="44">
        <v>0.39583333333333331</v>
      </c>
      <c r="N26" s="44">
        <v>0.33333333333333331</v>
      </c>
      <c r="O26" s="44"/>
      <c r="P26" s="44" t="s">
        <v>28</v>
      </c>
      <c r="Q26" s="44">
        <v>0.52083333333333337</v>
      </c>
      <c r="R26" s="44">
        <v>0.21527777777777779</v>
      </c>
      <c r="S26" s="44">
        <v>0.40277777777777773</v>
      </c>
      <c r="T26" s="44" t="s">
        <v>25</v>
      </c>
      <c r="U26" s="44"/>
      <c r="V26" s="44">
        <v>0.1388888888888889</v>
      </c>
      <c r="W26" s="44">
        <v>0.45833333333333331</v>
      </c>
      <c r="X26" s="44">
        <v>0.39583333333333331</v>
      </c>
      <c r="Y26" s="44">
        <v>0.30555555555555552</v>
      </c>
      <c r="Z26" s="44">
        <v>0.29166666666666669</v>
      </c>
      <c r="AA26" s="44"/>
      <c r="AB26" s="44"/>
      <c r="AC26" s="44"/>
      <c r="AD26" s="44"/>
      <c r="AE26" s="44"/>
      <c r="AF26" s="44"/>
      <c r="AG26" s="44"/>
      <c r="AH26" s="44"/>
      <c r="AI26" s="45"/>
      <c r="AJ26" s="36">
        <f t="shared" si="1"/>
        <v>14</v>
      </c>
      <c r="AK26" s="37">
        <f t="shared" si="2"/>
        <v>4.947916666666667</v>
      </c>
      <c r="AL26" s="37">
        <f t="shared" si="3"/>
        <v>0.94791666666666696</v>
      </c>
      <c r="AM26" s="37">
        <f t="shared" si="4"/>
        <v>0</v>
      </c>
      <c r="AN26" s="38">
        <f t="shared" si="5"/>
        <v>1</v>
      </c>
      <c r="AO26" s="39">
        <f t="shared" si="6"/>
        <v>0</v>
      </c>
      <c r="AP26" s="40">
        <f t="shared" si="7"/>
        <v>2</v>
      </c>
      <c r="AQ26" s="41">
        <f t="shared" si="8"/>
        <v>1</v>
      </c>
      <c r="AR26" s="42">
        <f t="shared" si="9"/>
        <v>0</v>
      </c>
      <c r="AV26">
        <f t="shared" si="0"/>
        <v>0</v>
      </c>
      <c r="AW26">
        <f t="shared" si="10"/>
        <v>5</v>
      </c>
      <c r="AX26">
        <f t="shared" si="11"/>
        <v>3</v>
      </c>
      <c r="AY26">
        <f t="shared" si="12"/>
        <v>4</v>
      </c>
      <c r="AZ26">
        <f t="shared" si="13"/>
        <v>0</v>
      </c>
      <c r="BA26">
        <f t="shared" si="14"/>
        <v>12</v>
      </c>
    </row>
    <row r="27" spans="1:53" ht="24.95" customHeight="1" x14ac:dyDescent="0.25">
      <c r="A27" s="1">
        <v>22</v>
      </c>
      <c r="B27" s="10"/>
      <c r="C27" s="1" t="s">
        <v>14</v>
      </c>
      <c r="D27" s="12">
        <v>0.33333333333333331</v>
      </c>
      <c r="E27" s="43" t="s">
        <v>25</v>
      </c>
      <c r="F27" s="44">
        <v>0.33333333333333331</v>
      </c>
      <c r="G27" s="44">
        <v>0.33333333333333331</v>
      </c>
      <c r="H27" s="44"/>
      <c r="I27" s="44">
        <v>0.40625</v>
      </c>
      <c r="J27" s="44">
        <v>0.4375</v>
      </c>
      <c r="K27" s="44">
        <v>0.375</v>
      </c>
      <c r="L27" s="44">
        <v>0.375</v>
      </c>
      <c r="M27" s="44">
        <v>0.45833333333333331</v>
      </c>
      <c r="N27" s="44">
        <v>0.4375</v>
      </c>
      <c r="O27" s="44"/>
      <c r="P27" s="44" t="s">
        <v>28</v>
      </c>
      <c r="Q27" s="44">
        <v>0.52083333333333337</v>
      </c>
      <c r="R27" s="44" t="s">
        <v>25</v>
      </c>
      <c r="S27" s="44" t="s">
        <v>25</v>
      </c>
      <c r="T27" s="44" t="s">
        <v>25</v>
      </c>
      <c r="U27" s="44"/>
      <c r="V27" s="44">
        <v>0.1388888888888889</v>
      </c>
      <c r="W27" s="44">
        <v>0.41666666666666669</v>
      </c>
      <c r="X27" s="44">
        <v>0.41666666666666669</v>
      </c>
      <c r="Y27" s="44">
        <v>0.35416666666666669</v>
      </c>
      <c r="Z27" s="44">
        <v>0.43055555555555558</v>
      </c>
      <c r="AA27" s="44"/>
      <c r="AB27" s="44"/>
      <c r="AC27" s="44"/>
      <c r="AD27" s="44"/>
      <c r="AE27" s="44"/>
      <c r="AF27" s="44"/>
      <c r="AG27" s="44"/>
      <c r="AH27" s="44"/>
      <c r="AI27" s="45"/>
      <c r="AJ27" s="36">
        <f t="shared" si="1"/>
        <v>14</v>
      </c>
      <c r="AK27" s="37">
        <f t="shared" si="2"/>
        <v>5.4340277777777786</v>
      </c>
      <c r="AL27" s="37">
        <f t="shared" si="3"/>
        <v>1.767361111111112</v>
      </c>
      <c r="AM27" s="37">
        <f t="shared" si="4"/>
        <v>0</v>
      </c>
      <c r="AN27" s="38">
        <f t="shared" si="5"/>
        <v>4</v>
      </c>
      <c r="AO27" s="39">
        <f t="shared" si="6"/>
        <v>0</v>
      </c>
      <c r="AP27" s="40">
        <f t="shared" si="7"/>
        <v>0</v>
      </c>
      <c r="AQ27" s="41">
        <f t="shared" si="8"/>
        <v>1</v>
      </c>
      <c r="AR27" s="42">
        <f t="shared" si="9"/>
        <v>0</v>
      </c>
      <c r="AV27">
        <f t="shared" si="0"/>
        <v>1</v>
      </c>
      <c r="AW27">
        <f t="shared" si="10"/>
        <v>5</v>
      </c>
      <c r="AX27">
        <f t="shared" si="11"/>
        <v>1</v>
      </c>
      <c r="AY27">
        <f t="shared" si="12"/>
        <v>4</v>
      </c>
      <c r="AZ27">
        <f t="shared" si="13"/>
        <v>0</v>
      </c>
      <c r="BA27">
        <f t="shared" si="14"/>
        <v>11</v>
      </c>
    </row>
    <row r="28" spans="1:53" ht="24.95" customHeight="1" x14ac:dyDescent="0.25">
      <c r="A28" s="1">
        <v>23</v>
      </c>
      <c r="B28" s="1"/>
      <c r="C28" s="1" t="s">
        <v>13</v>
      </c>
      <c r="D28" s="12">
        <v>0.33333333333333331</v>
      </c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>
        <v>0.47222222222222227</v>
      </c>
      <c r="U28" s="44"/>
      <c r="V28" s="44"/>
      <c r="W28" s="44">
        <v>0.38194444444444442</v>
      </c>
      <c r="X28" s="44">
        <v>0.45833333333333331</v>
      </c>
      <c r="Y28" s="44" t="s">
        <v>25</v>
      </c>
      <c r="Z28" s="44">
        <v>0.43055555555555558</v>
      </c>
      <c r="AA28" s="44"/>
      <c r="AB28" s="44"/>
      <c r="AC28" s="44"/>
      <c r="AD28" s="44"/>
      <c r="AE28" s="44"/>
      <c r="AF28" s="44"/>
      <c r="AG28" s="44"/>
      <c r="AH28" s="44"/>
      <c r="AI28" s="45"/>
      <c r="AJ28" s="36">
        <f t="shared" si="1"/>
        <v>4</v>
      </c>
      <c r="AK28" s="37">
        <f t="shared" si="2"/>
        <v>1.7430555555555556</v>
      </c>
      <c r="AL28" s="37">
        <f t="shared" si="3"/>
        <v>0.40972222222222232</v>
      </c>
      <c r="AM28" s="37">
        <f t="shared" si="4"/>
        <v>0</v>
      </c>
      <c r="AN28" s="38">
        <f t="shared" si="5"/>
        <v>1</v>
      </c>
      <c r="AO28" s="39">
        <f t="shared" si="6"/>
        <v>0</v>
      </c>
      <c r="AP28" s="40">
        <f t="shared" si="7"/>
        <v>0</v>
      </c>
      <c r="AQ28" s="41">
        <f t="shared" si="8"/>
        <v>0</v>
      </c>
      <c r="AR28" s="42">
        <f t="shared" si="9"/>
        <v>0</v>
      </c>
      <c r="AV28">
        <f t="shared" si="0"/>
        <v>0</v>
      </c>
      <c r="AW28">
        <f t="shared" si="10"/>
        <v>0</v>
      </c>
      <c r="AX28">
        <f t="shared" si="11"/>
        <v>1</v>
      </c>
      <c r="AY28">
        <f t="shared" si="12"/>
        <v>3</v>
      </c>
      <c r="AZ28">
        <f t="shared" si="13"/>
        <v>0</v>
      </c>
      <c r="BA28">
        <f t="shared" si="14"/>
        <v>4</v>
      </c>
    </row>
    <row r="29" spans="1:53" x14ac:dyDescent="0.25">
      <c r="A29" s="1">
        <v>24</v>
      </c>
      <c r="B29" s="1"/>
      <c r="C29" s="1"/>
      <c r="D29" s="11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5"/>
      <c r="AJ29" s="36">
        <f t="shared" si="1"/>
        <v>0</v>
      </c>
      <c r="AK29" s="37">
        <f t="shared" si="2"/>
        <v>0</v>
      </c>
      <c r="AL29" s="37">
        <f t="shared" si="3"/>
        <v>0</v>
      </c>
      <c r="AM29" s="37">
        <f t="shared" si="4"/>
        <v>0</v>
      </c>
      <c r="AN29" s="38">
        <f t="shared" si="5"/>
        <v>0</v>
      </c>
      <c r="AO29" s="39">
        <f t="shared" si="6"/>
        <v>0</v>
      </c>
      <c r="AP29" s="40">
        <f t="shared" si="7"/>
        <v>0</v>
      </c>
      <c r="AQ29" s="41">
        <f t="shared" si="8"/>
        <v>0</v>
      </c>
      <c r="AR29" s="42">
        <f t="shared" si="9"/>
        <v>0</v>
      </c>
      <c r="AV29">
        <f t="shared" si="0"/>
        <v>0</v>
      </c>
      <c r="AW29">
        <f t="shared" si="10"/>
        <v>0</v>
      </c>
      <c r="AX29">
        <f t="shared" si="11"/>
        <v>0</v>
      </c>
      <c r="AY29">
        <f t="shared" si="12"/>
        <v>0</v>
      </c>
      <c r="AZ29">
        <f t="shared" si="13"/>
        <v>0</v>
      </c>
      <c r="BA29">
        <f t="shared" si="14"/>
        <v>0</v>
      </c>
    </row>
    <row r="30" spans="1:53" x14ac:dyDescent="0.25">
      <c r="A30" s="1">
        <v>25</v>
      </c>
      <c r="B30" s="1"/>
      <c r="C30" s="1"/>
      <c r="D30" s="11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36">
        <f t="shared" si="1"/>
        <v>0</v>
      </c>
      <c r="AK30" s="37">
        <f t="shared" si="2"/>
        <v>0</v>
      </c>
      <c r="AL30" s="37">
        <f t="shared" si="3"/>
        <v>0</v>
      </c>
      <c r="AM30" s="37">
        <f t="shared" si="4"/>
        <v>0</v>
      </c>
      <c r="AN30" s="38">
        <f t="shared" si="5"/>
        <v>0</v>
      </c>
      <c r="AO30" s="39">
        <f t="shared" si="6"/>
        <v>0</v>
      </c>
      <c r="AP30" s="40">
        <f t="shared" si="7"/>
        <v>0</v>
      </c>
      <c r="AQ30" s="41">
        <f t="shared" si="8"/>
        <v>0</v>
      </c>
      <c r="AR30" s="42">
        <f t="shared" si="9"/>
        <v>0</v>
      </c>
      <c r="AV30">
        <f t="shared" si="0"/>
        <v>0</v>
      </c>
      <c r="AW30">
        <f t="shared" si="10"/>
        <v>0</v>
      </c>
      <c r="AX30">
        <f t="shared" si="11"/>
        <v>0</v>
      </c>
      <c r="AY30">
        <f t="shared" si="12"/>
        <v>0</v>
      </c>
      <c r="AZ30">
        <f t="shared" si="13"/>
        <v>0</v>
      </c>
      <c r="BA30">
        <f t="shared" si="14"/>
        <v>0</v>
      </c>
    </row>
    <row r="35" spans="30:42" x14ac:dyDescent="0.25">
      <c r="AP35" s="59"/>
    </row>
    <row r="37" spans="30:42" x14ac:dyDescent="0.25">
      <c r="AD37">
        <v>15</v>
      </c>
    </row>
  </sheetData>
  <mergeCells count="14">
    <mergeCell ref="AQ4:AQ5"/>
    <mergeCell ref="AR4:AR5"/>
    <mergeCell ref="AK4:AK5"/>
    <mergeCell ref="AL4:AL5"/>
    <mergeCell ref="AM4:AM5"/>
    <mergeCell ref="AN4:AN5"/>
    <mergeCell ref="AO4:AO5"/>
    <mergeCell ref="AP4:AP5"/>
    <mergeCell ref="AJ4:AJ5"/>
    <mergeCell ref="A1:D3"/>
    <mergeCell ref="A4:A5"/>
    <mergeCell ref="B4:B5"/>
    <mergeCell ref="C4:C5"/>
    <mergeCell ref="D4:D5"/>
  </mergeCells>
  <conditionalFormatting sqref="E6:AI30">
    <cfRule type="cellIs" dxfId="5" priority="6" operator="between">
      <formula>0.1</formula>
      <formula>24</formula>
    </cfRule>
  </conditionalFormatting>
  <conditionalFormatting sqref="E6:AI33">
    <cfRule type="containsText" dxfId="4" priority="5" operator="containsText" text="ог">
      <formula>NOT(ISERROR(SEARCH("ог",E6)))</formula>
    </cfRule>
    <cfRule type="containsText" dxfId="3" priority="4" operator="containsText" text="от">
      <formula>NOT(ISERROR(SEARCH("от",E6)))</formula>
    </cfRule>
    <cfRule type="containsText" dxfId="2" priority="3" operator="containsText" text="б">
      <formula>NOT(ISERROR(SEARCH("б",E6)))</formula>
    </cfRule>
    <cfRule type="containsText" dxfId="1" priority="2" operator="containsText" text="пр">
      <formula>NOT(ISERROR(SEARCH("пр",E6)))</formula>
    </cfRule>
    <cfRule type="containsText" dxfId="0" priority="1" operator="containsText" text="обс">
      <formula>NOT(ISERROR(SEARCH("обс",E6)))</formula>
    </cfRule>
  </conditionalFormatting>
  <pageMargins left="3.937007874015748E-2" right="3.937007874015748E-2" top="0.74803149606299213" bottom="0.74803149606299213" header="0.31496062992125984" footer="0.31496062992125984"/>
  <pageSetup paperSize="9" scale="60" orientation="landscape" r:id="rId1"/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2017-06-23T09:20:49Z</dcterms:modified>
</cp:coreProperties>
</file>