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55" windowWidth="14805" windowHeight="8010" activeTab="1"/>
  </bookViews>
  <sheets>
    <sheet name="01.07.2017" sheetId="1" r:id="rId1"/>
    <sheet name="02.07.2017" sheetId="2" r:id="rId2"/>
  </sheets>
  <calcPr calcId="152511"/>
</workbook>
</file>

<file path=xl/calcChain.xml><?xml version="1.0" encoding="utf-8"?>
<calcChain xmlns="http://schemas.openxmlformats.org/spreadsheetml/2006/main">
  <c r="Z9" i="2" l="1"/>
  <c r="AA9" i="2"/>
  <c r="AB9" i="2" s="1"/>
  <c r="Z9" i="1"/>
  <c r="AA9" i="1"/>
  <c r="AB9" i="1"/>
  <c r="A6" i="2"/>
  <c r="A7" i="2"/>
  <c r="A8" i="2"/>
  <c r="A5" i="2"/>
  <c r="AA8" i="2"/>
  <c r="AB8" i="2" s="1"/>
  <c r="Z8" i="2"/>
  <c r="Z7" i="2"/>
  <c r="AA7" i="2" s="1"/>
  <c r="AB7" i="2" s="1"/>
  <c r="Z6" i="2"/>
  <c r="AA6" i="2" s="1"/>
  <c r="AB6" i="2" s="1"/>
  <c r="AA5" i="2"/>
  <c r="AB5" i="2" s="1"/>
  <c r="Z5" i="2"/>
  <c r="Z5" i="1"/>
  <c r="AA5" i="1" s="1"/>
  <c r="AB5" i="1" s="1"/>
  <c r="Z6" i="1"/>
  <c r="AA6" i="1" s="1"/>
  <c r="AB6" i="1" s="1"/>
  <c r="Z7" i="1"/>
  <c r="AA7" i="1" s="1"/>
  <c r="AB7" i="1" s="1"/>
  <c r="Z8" i="1"/>
  <c r="AA8" i="1" s="1"/>
  <c r="AB8" i="1" s="1"/>
</calcChain>
</file>

<file path=xl/sharedStrings.xml><?xml version="1.0" encoding="utf-8"?>
<sst xmlns="http://schemas.openxmlformats.org/spreadsheetml/2006/main" count="130" uniqueCount="41">
  <si>
    <t>Ø</t>
  </si>
  <si>
    <t>развес</t>
  </si>
  <si>
    <t>вид</t>
  </si>
  <si>
    <t>наличие на начало месяца</t>
  </si>
  <si>
    <t>производство за смену</t>
  </si>
  <si>
    <t>1 смена</t>
  </si>
  <si>
    <t>2 смена</t>
  </si>
  <si>
    <t>3 смена</t>
  </si>
  <si>
    <t>отжиг</t>
  </si>
  <si>
    <t>поставлено на передел</t>
  </si>
  <si>
    <t>поставлено в отжиг</t>
  </si>
  <si>
    <t>поднято в ЦМП</t>
  </si>
  <si>
    <t>отправлено в ЦИП (участок малых мотков, Collari)</t>
  </si>
  <si>
    <t>отправлено в СГП</t>
  </si>
  <si>
    <t>возвраты (ЦМП,ЦИП,СГП)</t>
  </si>
  <si>
    <t>остаток на конец смены</t>
  </si>
  <si>
    <t>пр 1</t>
  </si>
  <si>
    <t>пр2</t>
  </si>
  <si>
    <t>пр3</t>
  </si>
  <si>
    <t>отж1</t>
  </si>
  <si>
    <t>отж2</t>
  </si>
  <si>
    <t>отж3</t>
  </si>
  <si>
    <t>пер1</t>
  </si>
  <si>
    <t>пер2</t>
  </si>
  <si>
    <t>пер3</t>
  </si>
  <si>
    <t>цмп1</t>
  </si>
  <si>
    <t>цмп2</t>
  </si>
  <si>
    <t>цмп3</t>
  </si>
  <si>
    <t>цип1</t>
  </si>
  <si>
    <t>цип2</t>
  </si>
  <si>
    <t>цип3</t>
  </si>
  <si>
    <t>сгп1</t>
  </si>
  <si>
    <t>сгп2</t>
  </si>
  <si>
    <t>сгп3</t>
  </si>
  <si>
    <t>возв1</t>
  </si>
  <si>
    <t>возв2</t>
  </si>
  <si>
    <t>возв3</t>
  </si>
  <si>
    <t>ост 1</t>
  </si>
  <si>
    <t>ост 2</t>
  </si>
  <si>
    <t>ост 3</t>
  </si>
  <si>
    <t>ЦМП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</si>
</sst>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04"/>
    </font>
    <font>
      <b/>
      <sz val="12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4" fontId="1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62"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border outline="0">
        <top style="medium">
          <color rgb="FF000000"/>
        </top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border outline="0">
        <top style="medium">
          <color indexed="64"/>
        </top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AB9" totalsRowShown="0" headerRowDxfId="32" dataDxfId="31" tableBorderDxfId="61">
  <autoFilter ref="A4:AB9"/>
  <tableColumns count="28">
    <tableColumn id="1" name="Ø" dataDxfId="60"/>
    <tableColumn id="2" name="развес" dataDxfId="59"/>
    <tableColumn id="3" name="вид" dataDxfId="58"/>
    <tableColumn id="4" name="наличие на начало месяца" dataDxfId="57"/>
    <tableColumn id="5" name="пр 1" dataDxfId="56"/>
    <tableColumn id="6" name="пр2" dataDxfId="55"/>
    <tableColumn id="7" name="пр3" dataDxfId="54"/>
    <tableColumn id="8" name="отж1" dataDxfId="53"/>
    <tableColumn id="9" name="отж2" dataDxfId="52"/>
    <tableColumn id="10" name="отж3" dataDxfId="51"/>
    <tableColumn id="11" name="пер1" dataDxfId="50"/>
    <tableColumn id="12" name="пер2" dataDxfId="49"/>
    <tableColumn id="13" name="пер3" dataDxfId="48"/>
    <tableColumn id="14" name="цмп1" dataDxfId="47"/>
    <tableColumn id="15" name="цмп2" dataDxfId="46"/>
    <tableColumn id="16" name="цмп3" dataDxfId="45"/>
    <tableColumn id="17" name="цип1" dataDxfId="44"/>
    <tableColumn id="18" name="цип2" dataDxfId="43"/>
    <tableColumn id="19" name="цип3" dataDxfId="42"/>
    <tableColumn id="20" name="сгп1" dataDxfId="41"/>
    <tableColumn id="21" name="сгп2" dataDxfId="40"/>
    <tableColumn id="22" name="сгп3" dataDxfId="39"/>
    <tableColumn id="23" name="возв1" dataDxfId="38"/>
    <tableColumn id="24" name="возв2" dataDxfId="37"/>
    <tableColumn id="25" name="возв3" dataDxfId="36"/>
    <tableColumn id="26" name="ост 1" dataDxfId="35">
      <calculatedColumnFormula>Таблица1[[#This Row],[наличие на начало месяца]]+Таблица1[[#This Row],[пр 1]]-Таблица1[[#This Row],[отж1]]-Таблица1[[#This Row],[пер1]]-Таблица1[[#This Row],[цмп1]]-Таблица1[[#This Row],[цип1]]-Таблица1[[#This Row],[сгп1]]+Таблица1[[#This Row],[возв1]]</calculatedColumnFormula>
    </tableColumn>
    <tableColumn id="27" name="ост 2" dataDxfId="34">
      <calculatedColumnFormula>Таблица1[[#This Row],[ост 1]]+Таблица1[[#This Row],[пр2]]-Таблица1[[#This Row],[отж2]]-Таблица1[[#This Row],[пер2]]-Таблица1[[#This Row],[цмп2]]-Таблица1[[#This Row],[цип2]]-Таблица1[[#This Row],[сгп2]]+Таблица1[[#This Row],[возв2]]</calculatedColumnFormula>
    </tableColumn>
    <tableColumn id="28" name="ост 3" dataDxfId="33">
      <calculatedColumnFormula>Таблица1[[#This Row],[ост 2]]+Таблица1[[#This Row],[пр3]]-Таблица1[[#This Row],[отж3]]-Таблица1[[#This Row],[пер3]]-Таблица1[[#This Row],[цмп3]]-Таблица1[[#This Row],[цип3]]-Таблица1[[#This Row],[сгп3]]+Таблица1[[#This Row],[возв3]]</calculatedColumnFormula>
    </tableColumn>
  </tableColumns>
  <tableStyleInfo name="TableStyleMedium9" showFirstColumn="1" showLastColumn="1" showRowStripes="1" showColumnStripes="0"/>
</table>
</file>

<file path=xl/tables/table2.xml><?xml version="1.0" encoding="utf-8"?>
<table xmlns="http://schemas.openxmlformats.org/spreadsheetml/2006/main" id="2" name="Таблица13" displayName="Таблица13" ref="A4:AB9" totalsRowShown="0" headerRowDxfId="30" dataDxfId="29" tableBorderDxfId="28">
  <autoFilter ref="A4:AB9"/>
  <tableColumns count="28">
    <tableColumn id="1" name="Ø" dataDxfId="27">
      <calculatedColumnFormula>Таблица1[[#This Row],[Ø]]</calculatedColumnFormula>
    </tableColumn>
    <tableColumn id="2" name="развес" dataDxfId="26"/>
    <tableColumn id="3" name="вид" dataDxfId="25"/>
    <tableColumn id="4" name="наличие на начало месяца" dataDxfId="24"/>
    <tableColumn id="5" name="пр 1" dataDxfId="23"/>
    <tableColumn id="6" name="пр2" dataDxfId="22"/>
    <tableColumn id="7" name="пр3" dataDxfId="21"/>
    <tableColumn id="8" name="отж1" dataDxfId="20"/>
    <tableColumn id="9" name="отж2" dataDxfId="19"/>
    <tableColumn id="10" name="отж3" dataDxfId="18"/>
    <tableColumn id="11" name="пер1" dataDxfId="17"/>
    <tableColumn id="12" name="пер2" dataDxfId="16"/>
    <tableColumn id="13" name="пер3" dataDxfId="15"/>
    <tableColumn id="14" name="цмп1" dataDxfId="14"/>
    <tableColumn id="15" name="цмп2" dataDxfId="13"/>
    <tableColumn id="16" name="цмп3" dataDxfId="12"/>
    <tableColumn id="17" name="цип1" dataDxfId="11"/>
    <tableColumn id="18" name="цип2" dataDxfId="10"/>
    <tableColumn id="19" name="цип3" dataDxfId="9"/>
    <tableColumn id="20" name="сгп1" dataDxfId="8"/>
    <tableColumn id="21" name="сгп2" dataDxfId="7"/>
    <tableColumn id="22" name="сгп3" dataDxfId="6"/>
    <tableColumn id="23" name="возв1" dataDxfId="5"/>
    <tableColumn id="24" name="возв2" dataDxfId="4"/>
    <tableColumn id="25" name="возв3" dataDxfId="3"/>
    <tableColumn id="26" name="ост 1" dataDxfId="2">
      <calculatedColumnFormula>Таблица13[[#This Row],[наличие на начало месяца]]+Таблица13[[#This Row],[пр 1]]-Таблица13[[#This Row],[отж1]]-Таблица13[[#This Row],[пер1]]-Таблица13[[#This Row],[цмп1]]-Таблица13[[#This Row],[цип1]]-Таблица13[[#This Row],[сгп1]]+Таблица13[[#This Row],[возв1]]</calculatedColumnFormula>
    </tableColumn>
    <tableColumn id="27" name="ост 2" dataDxfId="1">
      <calculatedColumnFormula>Таблица13[[#This Row],[ост 1]]+Таблица13[[#This Row],[пр2]]-Таблица13[[#This Row],[отж2]]-Таблица13[[#This Row],[пер2]]-Таблица13[[#This Row],[цмп2]]-Таблица13[[#This Row],[цип2]]-Таблица13[[#This Row],[сгп2]]+Таблица13[[#This Row],[возв2]]</calculatedColumnFormula>
    </tableColumn>
    <tableColumn id="28" name="ост 3" dataDxfId="0">
      <calculatedColumnFormula>Таблица13[[#This Row],[ост 2]]+Таблица13[[#This Row],[пр3]]-Таблица13[[#This Row],[отж3]]-Таблица13[[#This Row],[пер3]]-Таблица13[[#This Row],[цмп3]]-Таблица13[[#This Row],[цип3]]-Таблица13[[#This Row],[сгп3]]+Таблица13[[#This Row],[возв3]]</calculatedColumnFormula>
    </tableColumn>
  </tableColumns>
  <tableStyleInfo name="TableStyleMedium9" showFirstColumn="1" showLastColumn="1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9" sqref="A9"/>
    </sheetView>
  </sheetViews>
  <sheetFormatPr defaultRowHeight="15" x14ac:dyDescent="0.25"/>
  <cols>
    <col min="1" max="1" width="10.140625" style="2" bestFit="1" customWidth="1"/>
    <col min="2" max="3" width="9.140625" style="2"/>
    <col min="4" max="4" width="16.7109375" style="2" customWidth="1"/>
    <col min="5" max="5" width="9.28515625" style="2" customWidth="1"/>
    <col min="6" max="28" width="9.140625" style="2"/>
  </cols>
  <sheetData>
    <row r="1" spans="1:29" ht="15.75" thickBot="1" x14ac:dyDescent="0.3">
      <c r="T1" s="6"/>
      <c r="W1" s="6"/>
    </row>
    <row r="2" spans="1:29" ht="44.25" customHeight="1" x14ac:dyDescent="0.25">
      <c r="A2" s="8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/>
      <c r="G2" s="13"/>
      <c r="H2" s="14" t="s">
        <v>10</v>
      </c>
      <c r="I2" s="12"/>
      <c r="J2" s="13"/>
      <c r="K2" s="14" t="s">
        <v>9</v>
      </c>
      <c r="L2" s="12"/>
      <c r="M2" s="15"/>
      <c r="N2" s="16" t="s">
        <v>11</v>
      </c>
      <c r="O2" s="17"/>
      <c r="P2" s="18"/>
      <c r="Q2" s="14" t="s">
        <v>12</v>
      </c>
      <c r="R2" s="12"/>
      <c r="S2" s="15"/>
      <c r="T2" s="16" t="s">
        <v>13</v>
      </c>
      <c r="U2" s="17"/>
      <c r="V2" s="18"/>
      <c r="W2" s="14" t="s">
        <v>14</v>
      </c>
      <c r="X2" s="12"/>
      <c r="Y2" s="15"/>
      <c r="Z2" s="11" t="s">
        <v>15</v>
      </c>
      <c r="AA2" s="12"/>
      <c r="AB2" s="19"/>
      <c r="AC2" s="5"/>
    </row>
    <row r="3" spans="1:29" ht="16.5" thickBot="1" x14ac:dyDescent="0.3">
      <c r="A3" s="20"/>
      <c r="B3" s="21"/>
      <c r="C3" s="21"/>
      <c r="D3" s="22"/>
      <c r="E3" s="23" t="s">
        <v>5</v>
      </c>
      <c r="F3" s="24" t="s">
        <v>6</v>
      </c>
      <c r="G3" s="25" t="s">
        <v>7</v>
      </c>
      <c r="H3" s="23" t="s">
        <v>5</v>
      </c>
      <c r="I3" s="26" t="s">
        <v>6</v>
      </c>
      <c r="J3" s="23" t="s">
        <v>7</v>
      </c>
      <c r="K3" s="25" t="s">
        <v>5</v>
      </c>
      <c r="L3" s="23" t="s">
        <v>6</v>
      </c>
      <c r="M3" s="23" t="s">
        <v>7</v>
      </c>
      <c r="N3" s="23" t="s">
        <v>5</v>
      </c>
      <c r="O3" s="23" t="s">
        <v>6</v>
      </c>
      <c r="P3" s="27" t="s">
        <v>7</v>
      </c>
      <c r="Q3" s="25" t="s">
        <v>5</v>
      </c>
      <c r="R3" s="23" t="s">
        <v>6</v>
      </c>
      <c r="S3" s="23" t="s">
        <v>7</v>
      </c>
      <c r="T3" s="28" t="s">
        <v>5</v>
      </c>
      <c r="U3" s="23" t="s">
        <v>6</v>
      </c>
      <c r="V3" s="23" t="s">
        <v>7</v>
      </c>
      <c r="W3" s="23" t="s">
        <v>5</v>
      </c>
      <c r="X3" s="23" t="s">
        <v>6</v>
      </c>
      <c r="Y3" s="23" t="s">
        <v>7</v>
      </c>
      <c r="Z3" s="23" t="s">
        <v>5</v>
      </c>
      <c r="AA3" s="23" t="s">
        <v>6</v>
      </c>
      <c r="AB3" s="29" t="s">
        <v>7</v>
      </c>
      <c r="AC3" s="5"/>
    </row>
    <row r="4" spans="1:29" hidden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20</v>
      </c>
      <c r="J4" s="2" t="s">
        <v>21</v>
      </c>
      <c r="K4" s="2" t="s">
        <v>22</v>
      </c>
      <c r="L4" s="2" t="s">
        <v>23</v>
      </c>
      <c r="M4" s="2" t="s">
        <v>24</v>
      </c>
      <c r="N4" s="2" t="s">
        <v>25</v>
      </c>
      <c r="O4" s="2" t="s">
        <v>26</v>
      </c>
      <c r="P4" s="2" t="s">
        <v>27</v>
      </c>
      <c r="Q4" s="2" t="s">
        <v>28</v>
      </c>
      <c r="R4" s="2" t="s">
        <v>29</v>
      </c>
      <c r="S4" s="2" t="s">
        <v>30</v>
      </c>
      <c r="T4" s="2" t="s">
        <v>31</v>
      </c>
      <c r="U4" s="2" t="s">
        <v>32</v>
      </c>
      <c r="V4" s="2" t="s">
        <v>33</v>
      </c>
      <c r="W4" s="2" t="s">
        <v>34</v>
      </c>
      <c r="X4" s="2" t="s">
        <v>35</v>
      </c>
      <c r="Y4" s="2" t="s">
        <v>36</v>
      </c>
      <c r="Z4" s="2" t="s">
        <v>37</v>
      </c>
      <c r="AA4" s="2" t="s">
        <v>38</v>
      </c>
      <c r="AB4" s="2" t="s">
        <v>39</v>
      </c>
    </row>
    <row r="5" spans="1:29" x14ac:dyDescent="0.25">
      <c r="A5" s="3">
        <v>2</v>
      </c>
      <c r="B5" s="1">
        <v>100</v>
      </c>
      <c r="C5" s="4" t="s">
        <v>8</v>
      </c>
      <c r="D5" s="1">
        <v>1587</v>
      </c>
      <c r="E5" s="1">
        <v>1254</v>
      </c>
      <c r="F5" s="1">
        <v>3658</v>
      </c>
      <c r="G5" s="1">
        <v>8569</v>
      </c>
      <c r="H5" s="1">
        <v>1254</v>
      </c>
      <c r="I5" s="1">
        <v>2587</v>
      </c>
      <c r="J5" s="1"/>
      <c r="K5" s="1">
        <v>124</v>
      </c>
      <c r="L5" s="1">
        <v>150</v>
      </c>
      <c r="M5" s="1"/>
      <c r="N5" s="1">
        <v>1245</v>
      </c>
      <c r="O5" s="1"/>
      <c r="P5" s="1"/>
      <c r="Q5" s="1"/>
      <c r="R5" s="1">
        <v>2154</v>
      </c>
      <c r="S5" s="1"/>
      <c r="T5" s="1">
        <v>254</v>
      </c>
      <c r="U5" s="1"/>
      <c r="V5" s="1"/>
      <c r="W5" s="1">
        <v>125</v>
      </c>
      <c r="X5" s="1">
        <v>50</v>
      </c>
      <c r="Y5" s="1"/>
      <c r="Z5" s="1">
        <f>Таблица1[[#This Row],[наличие на начало месяца]]+Таблица1[[#This Row],[пр 1]]-Таблица1[[#This Row],[отж1]]-Таблица1[[#This Row],[пер1]]-Таблица1[[#This Row],[цмп1]]-Таблица1[[#This Row],[цип1]]-Таблица1[[#This Row],[сгп1]]+Таблица1[[#This Row],[возв1]]</f>
        <v>89</v>
      </c>
      <c r="AA5" s="1">
        <f>Таблица1[[#This Row],[ост 1]]+Таблица1[[#This Row],[пр2]]-Таблица1[[#This Row],[отж2]]-Таблица1[[#This Row],[пер2]]-Таблица1[[#This Row],[цмп2]]-Таблица1[[#This Row],[цип2]]-Таблица1[[#This Row],[сгп2]]+Таблица1[[#This Row],[возв2]]</f>
        <v>-1094</v>
      </c>
      <c r="AB5" s="1">
        <f>Таблица1[[#This Row],[ост 2]]+Таблица1[[#This Row],[пр3]]-Таблица1[[#This Row],[отж3]]-Таблица1[[#This Row],[пер3]]-Таблица1[[#This Row],[цмп3]]-Таблица1[[#This Row],[цип3]]-Таблица1[[#This Row],[сгп3]]+Таблица1[[#This Row],[возв3]]</f>
        <v>7475</v>
      </c>
    </row>
    <row r="6" spans="1:29" x14ac:dyDescent="0.25">
      <c r="A6" s="7">
        <v>1.8</v>
      </c>
      <c r="B6" s="2">
        <v>1000</v>
      </c>
      <c r="C6" s="2" t="s">
        <v>40</v>
      </c>
      <c r="D6" s="2">
        <v>1146</v>
      </c>
      <c r="G6" s="2">
        <v>4954</v>
      </c>
      <c r="P6" s="2">
        <v>5500</v>
      </c>
      <c r="S6" s="2">
        <v>500</v>
      </c>
      <c r="V6" s="2">
        <v>200</v>
      </c>
      <c r="Y6" s="2">
        <v>150</v>
      </c>
      <c r="Z6" s="2">
        <f>Таблица1[[#This Row],[наличие на начало месяца]]+Таблица1[[#This Row],[пр 1]]-Таблица1[[#This Row],[отж1]]-Таблица1[[#This Row],[пер1]]-Таблица1[[#This Row],[цмп1]]-Таблица1[[#This Row],[цип1]]-Таблица1[[#This Row],[сгп1]]+Таблица1[[#This Row],[возв1]]</f>
        <v>1146</v>
      </c>
      <c r="AA6" s="2">
        <f>Таблица1[[#This Row],[ост 1]]+Таблица1[[#This Row],[пр2]]-Таблица1[[#This Row],[отж2]]-Таблица1[[#This Row],[пер2]]-Таблица1[[#This Row],[цмп2]]-Таблица1[[#This Row],[цип2]]-Таблица1[[#This Row],[сгп2]]+Таблица1[[#This Row],[возв2]]</f>
        <v>1146</v>
      </c>
      <c r="AB6" s="1">
        <f>Таблица1[[#This Row],[ост 2]]+Таблица1[[#This Row],[пр3]]-Таблица1[[#This Row],[отж3]]-Таблица1[[#This Row],[пер3]]-Таблица1[[#This Row],[цмп3]]-Таблица1[[#This Row],[цип3]]-Таблица1[[#This Row],[сгп3]]+Таблица1[[#This Row],[возв3]]</f>
        <v>50</v>
      </c>
    </row>
    <row r="7" spans="1:29" x14ac:dyDescent="0.25">
      <c r="A7" s="7">
        <v>4</v>
      </c>
      <c r="Z7" s="2">
        <f>Таблица1[[#This Row],[наличие на начало месяца]]+Таблица1[[#This Row],[пр 1]]-Таблица1[[#This Row],[отж1]]-Таблица1[[#This Row],[пер1]]-Таблица1[[#This Row],[цмп1]]-Таблица1[[#This Row],[цип1]]-Таблица1[[#This Row],[сгп1]]+Таблица1[[#This Row],[возв1]]</f>
        <v>0</v>
      </c>
      <c r="AA7" s="2">
        <f>Таблица1[[#This Row],[ост 1]]+Таблица1[[#This Row],[пр2]]-Таблица1[[#This Row],[отж2]]-Таблица1[[#This Row],[пер2]]-Таблица1[[#This Row],[цмп2]]-Таблица1[[#This Row],[цип2]]-Таблица1[[#This Row],[сгп2]]+Таблица1[[#This Row],[возв2]]</f>
        <v>0</v>
      </c>
      <c r="AB7" s="1">
        <f>Таблица1[[#This Row],[ост 2]]+Таблица1[[#This Row],[пр3]]-Таблица1[[#This Row],[отж3]]-Таблица1[[#This Row],[пер3]]-Таблица1[[#This Row],[цмп3]]-Таблица1[[#This Row],[цип3]]-Таблица1[[#This Row],[сгп3]]+Таблица1[[#This Row],[возв3]]</f>
        <v>0</v>
      </c>
    </row>
    <row r="8" spans="1:29" x14ac:dyDescent="0.25">
      <c r="A8" s="7">
        <v>2.2000000000000002</v>
      </c>
      <c r="Z8" s="2">
        <f>Таблица1[[#This Row],[наличие на начало месяца]]+Таблица1[[#This Row],[пр 1]]-Таблица1[[#This Row],[отж1]]-Таблица1[[#This Row],[пер1]]-Таблица1[[#This Row],[цмп1]]-Таблица1[[#This Row],[цип1]]-Таблица1[[#This Row],[сгп1]]+Таблица1[[#This Row],[возв1]]</f>
        <v>0</v>
      </c>
      <c r="AA8" s="2">
        <f>Таблица1[[#This Row],[ост 1]]+Таблица1[[#This Row],[пр2]]-Таблица1[[#This Row],[отж2]]-Таблица1[[#This Row],[пер2]]-Таблица1[[#This Row],[цмп2]]-Таблица1[[#This Row],[цип2]]-Таблица1[[#This Row],[сгп2]]+Таблица1[[#This Row],[возв2]]</f>
        <v>0</v>
      </c>
      <c r="AB8" s="1">
        <f>Таблица1[[#This Row],[ост 2]]+Таблица1[[#This Row],[пр3]]-Таблица1[[#This Row],[отж3]]-Таблица1[[#This Row],[пер3]]-Таблица1[[#This Row],[цмп3]]-Таблица1[[#This Row],[цип3]]-Таблица1[[#This Row],[сгп3]]+Таблица1[[#This Row],[возв3]]</f>
        <v>0</v>
      </c>
    </row>
    <row r="9" spans="1:29" x14ac:dyDescent="0.25">
      <c r="A9" s="7">
        <v>3</v>
      </c>
      <c r="Z9" s="30">
        <f>Таблица1[[#This Row],[наличие на начало месяца]]+Таблица1[[#This Row],[пр 1]]-Таблица1[[#This Row],[отж1]]-Таблица1[[#This Row],[пер1]]-Таблица1[[#This Row],[цмп1]]-Таблица1[[#This Row],[цип1]]-Таблица1[[#This Row],[сгп1]]+Таблица1[[#This Row],[возв1]]</f>
        <v>0</v>
      </c>
      <c r="AA9" s="30">
        <f>Таблица1[[#This Row],[ост 1]]+Таблица1[[#This Row],[пр2]]-Таблица1[[#This Row],[отж2]]-Таблица1[[#This Row],[пер2]]-Таблица1[[#This Row],[цмп2]]-Таблица1[[#This Row],[цип2]]-Таблица1[[#This Row],[сгп2]]+Таблица1[[#This Row],[возв2]]</f>
        <v>0</v>
      </c>
      <c r="AB9" s="2">
        <f>Таблица1[[#This Row],[ост 2]]+Таблица1[[#This Row],[пр3]]-Таблица1[[#This Row],[отж3]]-Таблица1[[#This Row],[пер3]]-Таблица1[[#This Row],[цмп3]]-Таблица1[[#This Row],[цип3]]-Таблица1[[#This Row],[сгп3]]+Таблица1[[#This Row],[возв3]]</f>
        <v>0</v>
      </c>
    </row>
  </sheetData>
  <mergeCells count="12">
    <mergeCell ref="W2:Y2"/>
    <mergeCell ref="Z2:AB2"/>
    <mergeCell ref="D2:D3"/>
    <mergeCell ref="C2:C3"/>
    <mergeCell ref="B2:B3"/>
    <mergeCell ref="A2:A3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1" sqref="O21"/>
    </sheetView>
  </sheetViews>
  <sheetFormatPr defaultRowHeight="15" x14ac:dyDescent="0.25"/>
  <cols>
    <col min="1" max="1" width="10.140625" style="2" bestFit="1" customWidth="1"/>
    <col min="2" max="3" width="9.140625" style="2"/>
    <col min="4" max="4" width="16.7109375" style="2" customWidth="1"/>
    <col min="5" max="5" width="9.28515625" style="2" customWidth="1"/>
    <col min="6" max="28" width="9.140625" style="2"/>
  </cols>
  <sheetData>
    <row r="1" spans="1:29" ht="15.75" thickBot="1" x14ac:dyDescent="0.3">
      <c r="T1" s="6"/>
      <c r="W1" s="6"/>
    </row>
    <row r="2" spans="1:29" ht="44.25" customHeight="1" x14ac:dyDescent="0.25">
      <c r="A2" s="8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/>
      <c r="G2" s="13"/>
      <c r="H2" s="14" t="s">
        <v>10</v>
      </c>
      <c r="I2" s="12"/>
      <c r="J2" s="13"/>
      <c r="K2" s="14" t="s">
        <v>9</v>
      </c>
      <c r="L2" s="12"/>
      <c r="M2" s="15"/>
      <c r="N2" s="16" t="s">
        <v>11</v>
      </c>
      <c r="O2" s="17"/>
      <c r="P2" s="18"/>
      <c r="Q2" s="14" t="s">
        <v>12</v>
      </c>
      <c r="R2" s="12"/>
      <c r="S2" s="15"/>
      <c r="T2" s="16" t="s">
        <v>13</v>
      </c>
      <c r="U2" s="17"/>
      <c r="V2" s="18"/>
      <c r="W2" s="14" t="s">
        <v>14</v>
      </c>
      <c r="X2" s="12"/>
      <c r="Y2" s="15"/>
      <c r="Z2" s="11" t="s">
        <v>15</v>
      </c>
      <c r="AA2" s="12"/>
      <c r="AB2" s="19"/>
      <c r="AC2" s="5"/>
    </row>
    <row r="3" spans="1:29" ht="16.5" thickBot="1" x14ac:dyDescent="0.3">
      <c r="A3" s="20"/>
      <c r="B3" s="21"/>
      <c r="C3" s="21"/>
      <c r="D3" s="22"/>
      <c r="E3" s="23" t="s">
        <v>5</v>
      </c>
      <c r="F3" s="24" t="s">
        <v>6</v>
      </c>
      <c r="G3" s="25" t="s">
        <v>7</v>
      </c>
      <c r="H3" s="23" t="s">
        <v>5</v>
      </c>
      <c r="I3" s="26" t="s">
        <v>6</v>
      </c>
      <c r="J3" s="23" t="s">
        <v>7</v>
      </c>
      <c r="K3" s="25" t="s">
        <v>5</v>
      </c>
      <c r="L3" s="23" t="s">
        <v>6</v>
      </c>
      <c r="M3" s="23" t="s">
        <v>7</v>
      </c>
      <c r="N3" s="23" t="s">
        <v>5</v>
      </c>
      <c r="O3" s="23" t="s">
        <v>6</v>
      </c>
      <c r="P3" s="27" t="s">
        <v>7</v>
      </c>
      <c r="Q3" s="25" t="s">
        <v>5</v>
      </c>
      <c r="R3" s="23" t="s">
        <v>6</v>
      </c>
      <c r="S3" s="23" t="s">
        <v>7</v>
      </c>
      <c r="T3" s="28" t="s">
        <v>5</v>
      </c>
      <c r="U3" s="23" t="s">
        <v>6</v>
      </c>
      <c r="V3" s="23" t="s">
        <v>7</v>
      </c>
      <c r="W3" s="23" t="s">
        <v>5</v>
      </c>
      <c r="X3" s="23" t="s">
        <v>6</v>
      </c>
      <c r="Y3" s="23" t="s">
        <v>7</v>
      </c>
      <c r="Z3" s="23" t="s">
        <v>5</v>
      </c>
      <c r="AA3" s="23" t="s">
        <v>6</v>
      </c>
      <c r="AB3" s="29" t="s">
        <v>7</v>
      </c>
      <c r="AC3" s="5"/>
    </row>
    <row r="4" spans="1:29" hidden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16</v>
      </c>
      <c r="F4" s="2" t="s">
        <v>17</v>
      </c>
      <c r="G4" s="2" t="s">
        <v>18</v>
      </c>
      <c r="H4" s="2" t="s">
        <v>19</v>
      </c>
      <c r="I4" s="2" t="s">
        <v>20</v>
      </c>
      <c r="J4" s="2" t="s">
        <v>21</v>
      </c>
      <c r="K4" s="2" t="s">
        <v>22</v>
      </c>
      <c r="L4" s="2" t="s">
        <v>23</v>
      </c>
      <c r="M4" s="2" t="s">
        <v>24</v>
      </c>
      <c r="N4" s="2" t="s">
        <v>25</v>
      </c>
      <c r="O4" s="2" t="s">
        <v>26</v>
      </c>
      <c r="P4" s="2" t="s">
        <v>27</v>
      </c>
      <c r="Q4" s="2" t="s">
        <v>28</v>
      </c>
      <c r="R4" s="2" t="s">
        <v>29</v>
      </c>
      <c r="S4" s="2" t="s">
        <v>30</v>
      </c>
      <c r="T4" s="2" t="s">
        <v>31</v>
      </c>
      <c r="U4" s="2" t="s">
        <v>32</v>
      </c>
      <c r="V4" s="2" t="s">
        <v>33</v>
      </c>
      <c r="W4" s="2" t="s">
        <v>34</v>
      </c>
      <c r="X4" s="2" t="s">
        <v>35</v>
      </c>
      <c r="Y4" s="2" t="s">
        <v>36</v>
      </c>
      <c r="Z4" s="2" t="s">
        <v>37</v>
      </c>
      <c r="AA4" s="2" t="s">
        <v>38</v>
      </c>
      <c r="AB4" s="2" t="s">
        <v>39</v>
      </c>
    </row>
    <row r="5" spans="1:29" x14ac:dyDescent="0.25">
      <c r="A5" s="3">
        <f>Таблица1[[#This Row],[Ø]]</f>
        <v>2</v>
      </c>
      <c r="B5" s="1"/>
      <c r="C5" s="4"/>
      <c r="D5" s="1">
        <v>1587</v>
      </c>
      <c r="E5" s="1">
        <v>1254</v>
      </c>
      <c r="F5" s="1">
        <v>3658</v>
      </c>
      <c r="G5" s="1">
        <v>8569</v>
      </c>
      <c r="H5" s="1">
        <v>1254</v>
      </c>
      <c r="I5" s="1">
        <v>2587</v>
      </c>
      <c r="J5" s="1"/>
      <c r="K5" s="1">
        <v>124</v>
      </c>
      <c r="L5" s="1">
        <v>150</v>
      </c>
      <c r="M5" s="1"/>
      <c r="N5" s="1">
        <v>1245</v>
      </c>
      <c r="O5" s="1"/>
      <c r="P5" s="1"/>
      <c r="Q5" s="1"/>
      <c r="R5" s="1">
        <v>2154</v>
      </c>
      <c r="S5" s="1"/>
      <c r="T5" s="1">
        <v>254</v>
      </c>
      <c r="U5" s="1"/>
      <c r="V5" s="1"/>
      <c r="W5" s="1">
        <v>125</v>
      </c>
      <c r="X5" s="1">
        <v>50</v>
      </c>
      <c r="Y5" s="1"/>
      <c r="Z5" s="1">
        <f>Таблица13[[#This Row],[наличие на начало месяца]]+Таблица13[[#This Row],[пр 1]]-Таблица13[[#This Row],[отж1]]-Таблица13[[#This Row],[пер1]]-Таблица13[[#This Row],[цмп1]]-Таблица13[[#This Row],[цип1]]-Таблица13[[#This Row],[сгп1]]+Таблица13[[#This Row],[возв1]]</f>
        <v>89</v>
      </c>
      <c r="AA5" s="1">
        <f>Таблица13[[#This Row],[ост 1]]+Таблица13[[#This Row],[пр2]]-Таблица13[[#This Row],[отж2]]-Таблица13[[#This Row],[пер2]]-Таблица13[[#This Row],[цмп2]]-Таблица13[[#This Row],[цип2]]-Таблица13[[#This Row],[сгп2]]+Таблица13[[#This Row],[возв2]]</f>
        <v>-1094</v>
      </c>
      <c r="AB5" s="1">
        <f>Таблица13[[#This Row],[ост 2]]+Таблица13[[#This Row],[пр3]]-Таблица13[[#This Row],[отж3]]-Таблица13[[#This Row],[пер3]]-Таблица13[[#This Row],[цмп3]]-Таблица13[[#This Row],[цип3]]-Таблица13[[#This Row],[сгп3]]+Таблица13[[#This Row],[возв3]]</f>
        <v>7475</v>
      </c>
    </row>
    <row r="6" spans="1:29" x14ac:dyDescent="0.25">
      <c r="A6" s="3">
        <f>Таблица1[[#This Row],[Ø]]</f>
        <v>1.8</v>
      </c>
      <c r="D6" s="2">
        <v>1146</v>
      </c>
      <c r="G6" s="2">
        <v>4954</v>
      </c>
      <c r="P6" s="2">
        <v>5500</v>
      </c>
      <c r="S6" s="2">
        <v>500</v>
      </c>
      <c r="V6" s="2">
        <v>200</v>
      </c>
      <c r="Y6" s="2">
        <v>150</v>
      </c>
      <c r="Z6" s="2">
        <f>Таблица13[[#This Row],[наличие на начало месяца]]+Таблица13[[#This Row],[пр 1]]-Таблица13[[#This Row],[отж1]]-Таблица13[[#This Row],[пер1]]-Таблица13[[#This Row],[цмп1]]-Таблица13[[#This Row],[цип1]]-Таблица13[[#This Row],[сгп1]]+Таблица13[[#This Row],[возв1]]</f>
        <v>1146</v>
      </c>
      <c r="AA6" s="2">
        <f>Таблица13[[#This Row],[ост 1]]+Таблица13[[#This Row],[пр2]]-Таблица13[[#This Row],[отж2]]-Таблица13[[#This Row],[пер2]]-Таблица13[[#This Row],[цмп2]]-Таблица13[[#This Row],[цип2]]-Таблица13[[#This Row],[сгп2]]+Таблица13[[#This Row],[возв2]]</f>
        <v>1146</v>
      </c>
      <c r="AB6" s="1">
        <f>Таблица13[[#This Row],[ост 2]]+Таблица13[[#This Row],[пр3]]-Таблица13[[#This Row],[отж3]]-Таблица13[[#This Row],[пер3]]-Таблица13[[#This Row],[цмп3]]-Таблица13[[#This Row],[цип3]]-Таблица13[[#This Row],[сгп3]]+Таблица13[[#This Row],[возв3]]</f>
        <v>50</v>
      </c>
    </row>
    <row r="7" spans="1:29" x14ac:dyDescent="0.25">
      <c r="A7" s="3">
        <f>Таблица1[[#This Row],[Ø]]</f>
        <v>4</v>
      </c>
      <c r="Z7" s="2">
        <f>Таблица13[[#This Row],[наличие на начало месяца]]+Таблица13[[#This Row],[пр 1]]-Таблица13[[#This Row],[отж1]]-Таблица13[[#This Row],[пер1]]-Таблица13[[#This Row],[цмп1]]-Таблица13[[#This Row],[цип1]]-Таблица13[[#This Row],[сгп1]]+Таблица13[[#This Row],[возв1]]</f>
        <v>0</v>
      </c>
      <c r="AA7" s="2">
        <f>Таблица13[[#This Row],[ост 1]]+Таблица13[[#This Row],[пр2]]-Таблица13[[#This Row],[отж2]]-Таблица13[[#This Row],[пер2]]-Таблица13[[#This Row],[цмп2]]-Таблица13[[#This Row],[цип2]]-Таблица13[[#This Row],[сгп2]]+Таблица13[[#This Row],[возв2]]</f>
        <v>0</v>
      </c>
      <c r="AB7" s="1">
        <f>Таблица13[[#This Row],[ост 2]]+Таблица13[[#This Row],[пр3]]-Таблица13[[#This Row],[отж3]]-Таблица13[[#This Row],[пер3]]-Таблица13[[#This Row],[цмп3]]-Таблица13[[#This Row],[цип3]]-Таблица13[[#This Row],[сгп3]]+Таблица13[[#This Row],[возв3]]</f>
        <v>0</v>
      </c>
    </row>
    <row r="8" spans="1:29" x14ac:dyDescent="0.25">
      <c r="A8" s="3">
        <f>Таблица1[[#This Row],[Ø]]</f>
        <v>2.2000000000000002</v>
      </c>
      <c r="Z8" s="2">
        <f>Таблица13[[#This Row],[наличие на начало месяца]]+Таблица13[[#This Row],[пр 1]]-Таблица13[[#This Row],[отж1]]-Таблица13[[#This Row],[пер1]]-Таблица13[[#This Row],[цмп1]]-Таблица13[[#This Row],[цип1]]-Таблица13[[#This Row],[сгп1]]+Таблица13[[#This Row],[возв1]]</f>
        <v>0</v>
      </c>
      <c r="AA8" s="2">
        <f>Таблица13[[#This Row],[ост 1]]+Таблица13[[#This Row],[пр2]]-Таблица13[[#This Row],[отж2]]-Таблица13[[#This Row],[пер2]]-Таблица13[[#This Row],[цмп2]]-Таблица13[[#This Row],[цип2]]-Таблица13[[#This Row],[сгп2]]+Таблица13[[#This Row],[возв2]]</f>
        <v>0</v>
      </c>
      <c r="AB8" s="1">
        <f>Таблица13[[#This Row],[ост 2]]+Таблица13[[#This Row],[пр3]]-Таблица13[[#This Row],[отж3]]-Таблица13[[#This Row],[пер3]]-Таблица13[[#This Row],[цмп3]]-Таблица13[[#This Row],[цип3]]-Таблица13[[#This Row],[сгп3]]+Таблица13[[#This Row],[возв3]]</f>
        <v>0</v>
      </c>
    </row>
    <row r="9" spans="1:29" x14ac:dyDescent="0.25">
      <c r="A9" s="7">
        <v>5</v>
      </c>
      <c r="Z9" s="30">
        <f>Таблица13[[#This Row],[наличие на начало месяца]]+Таблица13[[#This Row],[пр 1]]-Таблица13[[#This Row],[отж1]]-Таблица13[[#This Row],[пер1]]-Таблица13[[#This Row],[цмп1]]-Таблица13[[#This Row],[цип1]]-Таблица13[[#This Row],[сгп1]]+Таблица13[[#This Row],[возв1]]</f>
        <v>0</v>
      </c>
      <c r="AA9" s="30">
        <f>Таблица13[[#This Row],[ост 1]]+Таблица13[[#This Row],[пр2]]-Таблица13[[#This Row],[отж2]]-Таблица13[[#This Row],[пер2]]-Таблица13[[#This Row],[цмп2]]-Таблица13[[#This Row],[цип2]]-Таблица13[[#This Row],[сгп2]]+Таблица13[[#This Row],[возв2]]</f>
        <v>0</v>
      </c>
      <c r="AB9" s="2">
        <f>Таблица13[[#This Row],[ост 2]]+Таблица13[[#This Row],[пр3]]-Таблица13[[#This Row],[отж3]]-Таблица13[[#This Row],[пер3]]-Таблица13[[#This Row],[цмп3]]-Таблица13[[#This Row],[цип3]]-Таблица13[[#This Row],[сгп3]]+Таблица13[[#This Row],[возв3]]</f>
        <v>0</v>
      </c>
    </row>
  </sheetData>
  <mergeCells count="12">
    <mergeCell ref="K2:M2"/>
    <mergeCell ref="N2:P2"/>
    <mergeCell ref="Q2:S2"/>
    <mergeCell ref="T2:V2"/>
    <mergeCell ref="W2:Y2"/>
    <mergeCell ref="Z2:AB2"/>
    <mergeCell ref="A2:A3"/>
    <mergeCell ref="B2:B3"/>
    <mergeCell ref="C2:C3"/>
    <mergeCell ref="D2:D3"/>
    <mergeCell ref="E2:G2"/>
    <mergeCell ref="H2:J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01.07.2017</vt:lpstr>
      <vt:lpstr>02.07.2017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2017-07-04T07:21:40Z</dcterms:modified>
</cp:coreProperties>
</file>