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70"/>
  <workbookPr codeName="ЭтаКнига"/>
  <mc:AlternateContent xmlns:mc="http://schemas.openxmlformats.org/markup-compatibility/2006">
    <mc:Choice Requires="x15">
      <x15ac:absPath xmlns:x15ac="http://schemas.microsoft.com/office/spreadsheetml/2010/11/ac" url="D:\Temp\test\excel\temp\"/>
    </mc:Choice>
  </mc:AlternateContent>
  <bookViews>
    <workbookView xWindow="0" yWindow="0" windowWidth="20490" windowHeight="7305" tabRatio="808"/>
  </bookViews>
  <sheets>
    <sheet name="график" sheetId="80" r:id="rId1"/>
  </sheets>
  <externalReferences>
    <externalReference r:id="rId2"/>
  </externalReferences>
  <definedNames>
    <definedName name="_xlnm._FilterDatabase" localSheetId="0" hidden="1">график!$A$4:$CH$14</definedName>
    <definedName name="_xlnm.Print_Titles" localSheetId="0">график!$1:$3</definedName>
    <definedName name="_xlnm.Print_Area" localSheetId="0">график!$A$1:$CC$14</definedName>
  </definedNames>
  <calcPr calcId="162913" fullCalcOnLoad="1"/>
</workbook>
</file>

<file path=xl/calcChain.xml><?xml version="1.0" encoding="utf-8"?>
<calcChain xmlns="http://schemas.openxmlformats.org/spreadsheetml/2006/main">
  <c r="G5" i="80" l="1"/>
  <c r="F5" i="80" s="1"/>
  <c r="AC14" i="80"/>
  <c r="AB14" i="80"/>
  <c r="AC13" i="80"/>
  <c r="AB13" i="80"/>
  <c r="AC12" i="80"/>
  <c r="AB12" i="80"/>
  <c r="AC11" i="80"/>
  <c r="AB11" i="80"/>
  <c r="AC10" i="80"/>
  <c r="AB10" i="80"/>
  <c r="AC9" i="80"/>
  <c r="AB9" i="80"/>
  <c r="AC8" i="80"/>
  <c r="AB8" i="80"/>
  <c r="AC7" i="80"/>
  <c r="AB7" i="80"/>
  <c r="AC6" i="80"/>
  <c r="AB6" i="80"/>
  <c r="AC5" i="80"/>
  <c r="AB5" i="80"/>
  <c r="Y14" i="80"/>
  <c r="X14" i="80"/>
  <c r="Y13" i="80"/>
  <c r="X13" i="80"/>
  <c r="Y12" i="80"/>
  <c r="X12" i="80"/>
  <c r="Y11" i="80"/>
  <c r="X11" i="80"/>
  <c r="Y10" i="80"/>
  <c r="X10" i="80"/>
  <c r="Y9" i="80"/>
  <c r="X9" i="80"/>
  <c r="Y8" i="80"/>
  <c r="X8" i="80"/>
  <c r="Y7" i="80"/>
  <c r="X7" i="80"/>
  <c r="Y6" i="80"/>
  <c r="X6" i="80"/>
  <c r="Y5" i="80"/>
  <c r="X5" i="80"/>
  <c r="U14" i="80"/>
  <c r="T14" i="80"/>
  <c r="U13" i="80"/>
  <c r="T13" i="80"/>
  <c r="U12" i="80"/>
  <c r="T12" i="80"/>
  <c r="U11" i="80"/>
  <c r="T11" i="80"/>
  <c r="U10" i="80"/>
  <c r="T10" i="80"/>
  <c r="U9" i="80"/>
  <c r="T9" i="80"/>
  <c r="U8" i="80"/>
  <c r="T8" i="80"/>
  <c r="U7" i="80"/>
  <c r="T7" i="80"/>
  <c r="U6" i="80"/>
  <c r="T6" i="80"/>
  <c r="U5" i="80"/>
  <c r="T5" i="80"/>
  <c r="Q14" i="80"/>
  <c r="P14" i="80"/>
  <c r="Q13" i="80"/>
  <c r="P13" i="80"/>
  <c r="Q12" i="80"/>
  <c r="P12" i="80"/>
  <c r="Q11" i="80"/>
  <c r="P11" i="80"/>
  <c r="Q10" i="80"/>
  <c r="P10" i="80"/>
  <c r="Q9" i="80"/>
  <c r="P9" i="80"/>
  <c r="Q8" i="80"/>
  <c r="P8" i="80"/>
  <c r="Q7" i="80"/>
  <c r="P7" i="80"/>
  <c r="Q6" i="80"/>
  <c r="P6" i="80"/>
  <c r="Q5" i="80"/>
  <c r="P5" i="80"/>
  <c r="H6" i="80"/>
  <c r="I14" i="80"/>
  <c r="H14" i="80"/>
  <c r="I13" i="80"/>
  <c r="H13" i="80"/>
  <c r="I12" i="80"/>
  <c r="H12" i="80"/>
  <c r="I11" i="80"/>
  <c r="H11" i="80"/>
  <c r="I10" i="80"/>
  <c r="H10" i="80"/>
  <c r="I9" i="80"/>
  <c r="H9" i="80"/>
  <c r="I8" i="80"/>
  <c r="H8" i="80"/>
  <c r="I7" i="80"/>
  <c r="H7" i="80"/>
  <c r="I6" i="80"/>
  <c r="L6" i="80"/>
  <c r="M6" i="80"/>
  <c r="L7" i="80"/>
  <c r="M7" i="80"/>
  <c r="L8" i="80"/>
  <c r="M8" i="80"/>
  <c r="L9" i="80"/>
  <c r="M9" i="80"/>
  <c r="L10" i="80"/>
  <c r="M10" i="80"/>
  <c r="L11" i="80"/>
  <c r="M11" i="80"/>
  <c r="L12" i="80"/>
  <c r="M12" i="80"/>
  <c r="L13" i="80"/>
  <c r="M13" i="80"/>
  <c r="L14" i="80"/>
  <c r="M14" i="80"/>
  <c r="M5" i="80"/>
  <c r="L5" i="80"/>
  <c r="G13" i="80"/>
  <c r="G14" i="80"/>
  <c r="K13" i="80" s="1"/>
  <c r="G11" i="80"/>
  <c r="G12" i="80"/>
  <c r="K11" i="80" s="1"/>
  <c r="G9" i="80"/>
  <c r="G10" i="80"/>
  <c r="K9" i="80" s="1"/>
  <c r="G7" i="80"/>
  <c r="G8" i="80" s="1"/>
  <c r="CE5" i="80"/>
  <c r="CG5" i="80"/>
  <c r="CE6" i="80"/>
  <c r="CG6" i="80"/>
  <c r="CE7" i="80"/>
  <c r="CG7" i="80"/>
  <c r="CE8" i="80"/>
  <c r="CG8" i="80"/>
  <c r="CE9" i="80"/>
  <c r="CE10" i="80"/>
  <c r="CG10" i="80" s="1"/>
  <c r="CE11" i="80"/>
  <c r="CG11" i="80" s="1"/>
  <c r="CE12" i="80"/>
  <c r="CG12" i="80" s="1"/>
  <c r="CE13" i="80"/>
  <c r="CE14" i="80"/>
  <c r="CG14" i="80"/>
  <c r="CG9" i="80"/>
  <c r="CG13" i="80"/>
  <c r="BS2" i="80"/>
  <c r="BR2" i="80"/>
  <c r="BQ2" i="80"/>
  <c r="BP2" i="80"/>
  <c r="BO2" i="80"/>
  <c r="BN2" i="80"/>
  <c r="BM2" i="80"/>
  <c r="BL2" i="80"/>
  <c r="BK2" i="80"/>
  <c r="BJ2" i="80"/>
  <c r="BI2" i="80"/>
  <c r="BH2" i="80"/>
  <c r="BG2" i="80"/>
  <c r="BF2" i="80"/>
  <c r="BE2" i="80"/>
  <c r="BD2" i="80"/>
  <c r="BC2" i="80"/>
  <c r="BB2" i="80"/>
  <c r="CH5" i="80"/>
  <c r="H5" i="80" l="1"/>
  <c r="I5" i="80"/>
  <c r="K10" i="80"/>
  <c r="O9" i="80" s="1"/>
  <c r="K12" i="80"/>
  <c r="K14" i="80"/>
  <c r="K7" i="80"/>
  <c r="G6" i="80"/>
  <c r="K5" i="80" l="1"/>
  <c r="O11" i="80"/>
  <c r="K8" i="80"/>
  <c r="O13" i="80"/>
  <c r="O10" i="80"/>
  <c r="S9" i="80" l="1"/>
  <c r="O14" i="80"/>
  <c r="O12" i="80"/>
  <c r="K6" i="80"/>
  <c r="O7" i="80"/>
  <c r="O5" i="80" l="1"/>
  <c r="S13" i="80"/>
  <c r="O8" i="80"/>
  <c r="S11" i="80"/>
  <c r="S10" i="80"/>
  <c r="S12" i="80" l="1"/>
  <c r="S14" i="80"/>
  <c r="W9" i="80"/>
  <c r="S7" i="80"/>
  <c r="O6" i="80"/>
  <c r="S8" i="80" l="1"/>
  <c r="W13" i="80"/>
  <c r="S5" i="80"/>
  <c r="W10" i="80"/>
  <c r="W11" i="80"/>
  <c r="W12" i="80" l="1"/>
  <c r="AA9" i="80"/>
  <c r="CB9" i="80"/>
  <c r="W14" i="80"/>
  <c r="S6" i="80"/>
  <c r="W7" i="80"/>
  <c r="W5" i="80" l="1"/>
  <c r="AA10" i="80"/>
  <c r="BZ10" i="80" s="1"/>
  <c r="BZ9" i="80"/>
  <c r="BT9" i="80"/>
  <c r="BU9" i="80" s="1"/>
  <c r="BX9" i="80"/>
  <c r="BY9" i="80" s="1"/>
  <c r="BV9" i="80"/>
  <c r="BW9" i="80" s="1"/>
  <c r="W8" i="80"/>
  <c r="AA13" i="80"/>
  <c r="CB13" i="80"/>
  <c r="AA11" i="80"/>
  <c r="CB11" i="80"/>
  <c r="AA14" i="80" l="1"/>
  <c r="BZ14" i="80" s="1"/>
  <c r="BV13" i="80"/>
  <c r="BW13" i="80" s="1"/>
  <c r="BZ13" i="80"/>
  <c r="BT13" i="80"/>
  <c r="BU13" i="80" s="1"/>
  <c r="BX13" i="80"/>
  <c r="BY13" i="80" s="1"/>
  <c r="AA12" i="80"/>
  <c r="BZ12" i="80" s="1"/>
  <c r="BX11" i="80"/>
  <c r="BY11" i="80" s="1"/>
  <c r="BZ11" i="80"/>
  <c r="BV11" i="80"/>
  <c r="BW11" i="80" s="1"/>
  <c r="BT11" i="80"/>
  <c r="BU11" i="80" s="1"/>
  <c r="AA7" i="80"/>
  <c r="CB7" i="80"/>
  <c r="W6" i="80"/>
  <c r="AA5" i="80" l="1"/>
  <c r="CB5" i="80"/>
  <c r="AA8" i="80"/>
  <c r="BZ8" i="80" s="1"/>
  <c r="BV7" i="80"/>
  <c r="BW7" i="80" s="1"/>
  <c r="BX7" i="80"/>
  <c r="BY7" i="80" s="1"/>
  <c r="BZ7" i="80"/>
  <c r="BT7" i="80"/>
  <c r="BU7" i="80" s="1"/>
  <c r="AA6" i="80" l="1"/>
  <c r="BZ6" i="80" s="1"/>
  <c r="BV5" i="80"/>
  <c r="BW5" i="80" s="1"/>
  <c r="BX5" i="80"/>
  <c r="BY5" i="80" s="1"/>
  <c r="BZ5" i="80"/>
  <c r="BT5" i="80"/>
  <c r="BU5" i="80" s="1"/>
</calcChain>
</file>

<file path=xl/sharedStrings.xml><?xml version="1.0" encoding="utf-8"?>
<sst xmlns="http://schemas.openxmlformats.org/spreadsheetml/2006/main" count="151" uniqueCount="53">
  <si>
    <t>№ П/П</t>
  </si>
  <si>
    <t>Хоз. №</t>
  </si>
  <si>
    <t>Тип, модель</t>
  </si>
  <si>
    <t>ТО</t>
  </si>
  <si>
    <t>чел/час</t>
  </si>
  <si>
    <t>план</t>
  </si>
  <si>
    <t>факт</t>
  </si>
  <si>
    <t>кр</t>
  </si>
  <si>
    <t>Кол-во ремонтов, трудоемкость</t>
  </si>
  <si>
    <t>ед.</t>
  </si>
  <si>
    <t>МЗАМ</t>
  </si>
  <si>
    <t>то-1</t>
  </si>
  <si>
    <t>то-2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</si>
  <si>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</si>
  <si>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</si>
  <si>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</si>
  <si>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</si>
  <si>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</si>
  <si>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</si>
  <si>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</si>
  <si>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</si>
  <si>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</si>
  <si>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</si>
  <si>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</si>
  <si>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</si>
  <si>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</t>
  </si>
  <si>
    <t>№22</t>
  </si>
  <si>
    <t>2</t>
  </si>
  <si>
    <t>3</t>
  </si>
  <si>
    <t>№21</t>
  </si>
  <si>
    <t>4</t>
  </si>
  <si>
    <t>5</t>
  </si>
  <si>
    <t>№18</t>
  </si>
  <si>
    <t>№3</t>
  </si>
  <si>
    <t>№17</t>
  </si>
  <si>
    <t>Общая продолжительность работ чел/час</t>
  </si>
  <si>
    <t>Примечания</t>
  </si>
  <si>
    <t>ТР/ТО3/ТО4</t>
  </si>
  <si>
    <t>Простои</t>
  </si>
  <si>
    <t xml:space="preserve">каждые 250 моточасов </t>
  </si>
  <si>
    <t>ТО-1</t>
  </si>
  <si>
    <t>ТО-2</t>
  </si>
  <si>
    <t xml:space="preserve">каждые 500 моточасов </t>
  </si>
  <si>
    <t xml:space="preserve">каждые 1000 моточасов </t>
  </si>
  <si>
    <t>ТО-3</t>
  </si>
  <si>
    <t xml:space="preserve">каждые 3000 моточасов </t>
  </si>
  <si>
    <t>ТО-4</t>
  </si>
  <si>
    <t>трудозатраты
ч/ч</t>
  </si>
  <si>
    <t>время
час.</t>
  </si>
  <si>
    <t>Плановая наработка в месяц, моточасов</t>
  </si>
  <si>
    <t>Текущие показания моточасов</t>
  </si>
  <si>
    <t>показания</t>
  </si>
  <si>
    <t>может типа такой формулы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</si>
</sst>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name val="Arial Cyr"/>
      <family val="2"/>
      <charset val="204"/>
    </font>
    <font>
      <b/>
      <i/>
      <sz val="8"/>
      <name val="Arial Cyr"/>
      <family val="2"/>
      <charset val="204"/>
    </font>
    <font>
      <sz val="11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sz val="12"/>
      <name val="Arial Cyr"/>
      <charset val="204"/>
    </font>
    <font>
      <sz val="10"/>
      <name val="Helv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9"/>
      <name val="Arial Cyr"/>
      <charset val="204"/>
    </font>
    <font>
      <sz val="1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</cellStyleXfs>
  <cellXfs count="68">
    <xf numFmtId="0" fontId="0" fillId="0" borderId="0" xfId="0"/>
    <xf numFmtId="0" fontId="0" fillId="0" borderId="0" xfId="0" applyFill="1"/>
    <xf numFmtId="0" fontId="3" fillId="0" borderId="0" xfId="0" applyFont="1" applyFill="1"/>
    <xf numFmtId="0" fontId="0" fillId="0" borderId="0" xfId="0" applyFill="1" applyBorder="1"/>
    <xf numFmtId="0" fontId="0" fillId="0" borderId="0" xfId="0" applyFill="1" applyAlignment="1"/>
    <xf numFmtId="0" fontId="6" fillId="0" borderId="1" xfId="0" applyFont="1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9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 applyBorder="1"/>
    <xf numFmtId="0" fontId="0" fillId="0" borderId="3" xfId="0" applyFill="1" applyBorder="1"/>
    <xf numFmtId="0" fontId="0" fillId="0" borderId="0" xfId="0" applyFill="1" applyAlignment="1">
      <alignment horizontal="center" vertical="center"/>
    </xf>
    <xf numFmtId="0" fontId="7" fillId="0" borderId="1" xfId="4" applyNumberFormat="1" applyFont="1" applyFill="1" applyBorder="1" applyAlignment="1">
      <alignment horizontal="left" vertical="center" wrapText="1"/>
    </xf>
    <xf numFmtId="0" fontId="0" fillId="0" borderId="0" xfId="0" applyFont="1" applyFill="1"/>
    <xf numFmtId="0" fontId="11" fillId="0" borderId="0" xfId="0" applyFont="1" applyFill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12" fillId="0" borderId="4" xfId="4" applyNumberFormat="1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1" xfId="3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5" fillId="0" borderId="1" xfId="3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0" xfId="0" applyFill="1" applyBorder="1" applyAlignment="1"/>
    <xf numFmtId="0" fontId="19" fillId="0" borderId="7" xfId="0" applyFont="1" applyFill="1" applyBorder="1" applyAlignment="1">
      <alignment vertical="center"/>
    </xf>
    <xf numFmtId="0" fontId="0" fillId="0" borderId="1" xfId="0" applyFill="1" applyBorder="1" applyAlignment="1"/>
    <xf numFmtId="0" fontId="9" fillId="0" borderId="0" xfId="0" applyFont="1" applyFill="1" applyAlignment="1"/>
    <xf numFmtId="0" fontId="13" fillId="2" borderId="8" xfId="0" applyFont="1" applyFill="1" applyBorder="1" applyAlignment="1">
      <alignment vertical="center"/>
    </xf>
    <xf numFmtId="0" fontId="5" fillId="0" borderId="1" xfId="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49" fontId="12" fillId="0" borderId="1" xfId="4" applyNumberFormat="1" applyFont="1" applyFill="1" applyBorder="1" applyAlignment="1">
      <alignment vertical="center" wrapText="1" shrinkToFit="1"/>
    </xf>
    <xf numFmtId="49" fontId="12" fillId="0" borderId="1" xfId="4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vertical="center"/>
    </xf>
    <xf numFmtId="0" fontId="17" fillId="2" borderId="1" xfId="3" applyNumberFormat="1" applyFont="1" applyFill="1" applyBorder="1" applyAlignment="1">
      <alignment horizontal="center" vertical="center" wrapText="1"/>
    </xf>
    <xf numFmtId="0" fontId="0" fillId="2" borderId="0" xfId="0" applyFill="1"/>
    <xf numFmtId="0" fontId="13" fillId="0" borderId="0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textRotation="90"/>
    </xf>
    <xf numFmtId="0" fontId="19" fillId="0" borderId="7" xfId="0" applyFont="1" applyFill="1" applyBorder="1" applyAlignment="1">
      <alignment horizontal="center" vertical="center" textRotation="90"/>
    </xf>
    <xf numFmtId="0" fontId="5" fillId="0" borderId="1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/>
    </xf>
    <xf numFmtId="0" fontId="4" fillId="0" borderId="10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2" fontId="0" fillId="0" borderId="0" xfId="0" applyNumberFormat="1" applyFill="1"/>
  </cellXfs>
  <cellStyles count="6">
    <cellStyle name="_мой вариант БФ ДТ ПРИЗ БП 2007 вар II-2 последний 18.10" xfId="1"/>
    <cellStyle name="_Смета ДТ" xfId="2"/>
    <cellStyle name="Обычный" xfId="0" builtinId="0"/>
    <cellStyle name="Обычный_График" xfId="3"/>
    <cellStyle name="Обычный_Перечен объектов калкулировани дл заводов 11.09.03" xfId="4"/>
    <cellStyle name="Стиль 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az-s-fs01\data\SERVICE\RIK\DT-Demand\2015\&#1043;&#1088;&#1072;&#1092;&#1080;&#1082;&#1080;\&#1050;&#1086;&#1087;&#1080;&#1103;%20&#1075;&#1088;&#1072;&#1092;&#1080;&#1082;%20&#1055;&#1055;&#1056;%20&#1054;&#1073;&#1097;&#1077;&#1077;%20&#1085;&#1072;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ТО"/>
      <sheetName val="БрАЗ"/>
      <sheetName val="КТГ"/>
      <sheetName val="ст-ть"/>
      <sheetName val="РИК"/>
      <sheetName val="план"/>
      <sheetName val="КТГ факт июнь ЦДТ"/>
      <sheetName val="Свод"/>
      <sheetName val="1"/>
      <sheetName val="крот"/>
      <sheetName val="люди "/>
      <sheetName val="Заказы ТИМОК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90"/>
  <sheetViews>
    <sheetView showZeros="0" tabSelected="1" zoomScale="85" zoomScaleNormal="85" zoomScaleSheetLayoutView="85" workbookViewId="0">
      <pane xSplit="5" ySplit="4" topLeftCell="F5" activePane="bottomRight" state="frozen"/>
      <selection pane="topRight" activeCell="H1" sqref="H1"/>
      <selection pane="bottomLeft" activeCell="A16" sqref="A16"/>
      <selection pane="bottomRight" activeCell="F5" sqref="F5"/>
    </sheetView>
  </sheetViews>
  <sheetFormatPr defaultRowHeight="15" x14ac:dyDescent="0.2"/>
  <cols>
    <col min="1" max="1" width="2.7109375" style="10" customWidth="1"/>
    <col min="2" max="2" width="11.5703125" style="9" customWidth="1"/>
    <col min="3" max="3" width="11.5703125" style="15" customWidth="1"/>
    <col min="4" max="5" width="11.5703125" style="9" customWidth="1"/>
    <col min="6" max="7" width="9.140625" style="16" customWidth="1"/>
    <col min="8" max="8" width="9" style="16" customWidth="1"/>
    <col min="9" max="9" width="10" style="13" customWidth="1"/>
    <col min="10" max="12" width="9.140625" style="16" customWidth="1"/>
    <col min="13" max="13" width="9.140625" style="13" customWidth="1"/>
    <col min="14" max="16" width="9.140625" style="20" customWidth="1"/>
    <col min="17" max="17" width="9.140625" style="19" customWidth="1"/>
    <col min="18" max="20" width="9.140625" style="20" customWidth="1"/>
    <col min="21" max="21" width="9.140625" style="19" customWidth="1"/>
    <col min="22" max="24" width="9.140625" style="20" customWidth="1"/>
    <col min="25" max="25" width="9.140625" style="19" customWidth="1"/>
    <col min="26" max="28" width="9.140625" style="20" customWidth="1"/>
    <col min="29" max="29" width="9.140625" style="19" customWidth="1"/>
    <col min="30" max="32" width="9.140625" style="20" customWidth="1"/>
    <col min="33" max="33" width="9.140625" style="19" customWidth="1"/>
    <col min="34" max="36" width="9.140625" style="20" customWidth="1"/>
    <col min="37" max="37" width="9.140625" style="19" customWidth="1"/>
    <col min="38" max="40" width="9.140625" style="20" customWidth="1"/>
    <col min="41" max="41" width="9.140625" style="19" customWidth="1"/>
    <col min="42" max="44" width="9.140625" style="20" customWidth="1"/>
    <col min="45" max="45" width="9.140625" style="19" customWidth="1"/>
    <col min="46" max="48" width="9.140625" style="20" customWidth="1"/>
    <col min="49" max="49" width="9.140625" style="19" customWidth="1"/>
    <col min="50" max="52" width="9.140625" style="20" customWidth="1"/>
    <col min="53" max="53" width="9.140625" style="19" customWidth="1"/>
    <col min="54" max="71" width="3.42578125" style="1" hidden="1" customWidth="1"/>
    <col min="72" max="72" width="5.28515625" style="13" customWidth="1"/>
    <col min="73" max="73" width="5.42578125" style="13" customWidth="1"/>
    <col min="74" max="74" width="5.7109375" style="13" customWidth="1"/>
    <col min="75" max="75" width="5.85546875" style="13" customWidth="1"/>
    <col min="76" max="76" width="6.28515625" style="13" customWidth="1"/>
    <col min="77" max="77" width="6.5703125" style="13" customWidth="1"/>
    <col min="78" max="78" width="4.42578125" style="13" customWidth="1"/>
    <col min="79" max="79" width="5.42578125" style="13" customWidth="1"/>
    <col min="80" max="80" width="11.28515625" style="13" customWidth="1"/>
    <col min="81" max="81" width="12.85546875" style="13" hidden="1" customWidth="1"/>
    <col min="82" max="82" width="9.140625" style="3" hidden="1" customWidth="1"/>
    <col min="83" max="84" width="9.140625" style="26" hidden="1" customWidth="1"/>
    <col min="85" max="85" width="9.140625" style="3" hidden="1" customWidth="1"/>
    <col min="86" max="86" width="14.85546875" style="32" hidden="1" customWidth="1"/>
    <col min="87" max="87" width="0" style="3" hidden="1" customWidth="1"/>
    <col min="88" max="112" width="9.140625" style="3"/>
    <col min="113" max="16384" width="9.140625" style="1"/>
  </cols>
  <sheetData>
    <row r="1" spans="1:112" s="2" customFormat="1" ht="13.5" customHeight="1" x14ac:dyDescent="0.2">
      <c r="A1" s="50"/>
      <c r="B1" s="50"/>
      <c r="C1" s="55"/>
      <c r="D1" s="50"/>
      <c r="E1" s="50"/>
      <c r="F1" s="65">
        <v>2017</v>
      </c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53" t="s">
        <v>8</v>
      </c>
      <c r="BU1" s="53"/>
      <c r="BV1" s="53"/>
      <c r="BW1" s="53"/>
      <c r="BX1" s="53"/>
      <c r="BY1" s="53"/>
      <c r="BZ1" s="53"/>
      <c r="CA1" s="53"/>
      <c r="CB1" s="61" t="s">
        <v>35</v>
      </c>
      <c r="CC1" s="62" t="s">
        <v>36</v>
      </c>
      <c r="CD1" s="11"/>
      <c r="CE1" s="47" t="s">
        <v>38</v>
      </c>
      <c r="CF1" s="47"/>
      <c r="CG1" s="11"/>
      <c r="CH1" s="25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</row>
    <row r="2" spans="1:112" s="2" customFormat="1" ht="13.5" customHeight="1" x14ac:dyDescent="0.2">
      <c r="A2" s="50"/>
      <c r="B2" s="50"/>
      <c r="C2" s="55"/>
      <c r="D2" s="50"/>
      <c r="E2" s="50"/>
      <c r="F2" s="60" t="s">
        <v>13</v>
      </c>
      <c r="G2" s="60"/>
      <c r="H2" s="60"/>
      <c r="I2" s="60"/>
      <c r="J2" s="60" t="s">
        <v>14</v>
      </c>
      <c r="K2" s="60"/>
      <c r="L2" s="60"/>
      <c r="M2" s="60"/>
      <c r="N2" s="52" t="s">
        <v>15</v>
      </c>
      <c r="O2" s="52"/>
      <c r="P2" s="52"/>
      <c r="Q2" s="52"/>
      <c r="R2" s="52" t="s">
        <v>16</v>
      </c>
      <c r="S2" s="52"/>
      <c r="T2" s="52"/>
      <c r="U2" s="52"/>
      <c r="V2" s="52" t="s">
        <v>17</v>
      </c>
      <c r="W2" s="52"/>
      <c r="X2" s="52"/>
      <c r="Y2" s="52"/>
      <c r="Z2" s="52" t="s">
        <v>18</v>
      </c>
      <c r="AA2" s="52"/>
      <c r="AB2" s="52"/>
      <c r="AC2" s="52"/>
      <c r="AD2" s="52" t="s">
        <v>19</v>
      </c>
      <c r="AE2" s="52"/>
      <c r="AF2" s="52"/>
      <c r="AG2" s="52"/>
      <c r="AH2" s="52" t="s">
        <v>20</v>
      </c>
      <c r="AI2" s="52"/>
      <c r="AJ2" s="52"/>
      <c r="AK2" s="52"/>
      <c r="AL2" s="52" t="s">
        <v>21</v>
      </c>
      <c r="AM2" s="52"/>
      <c r="AN2" s="52"/>
      <c r="AO2" s="52"/>
      <c r="AP2" s="52" t="s">
        <v>22</v>
      </c>
      <c r="AQ2" s="52"/>
      <c r="AR2" s="52"/>
      <c r="AS2" s="52"/>
      <c r="AT2" s="52" t="s">
        <v>23</v>
      </c>
      <c r="AU2" s="52"/>
      <c r="AV2" s="52"/>
      <c r="AW2" s="52"/>
      <c r="AX2" s="52" t="s">
        <v>24</v>
      </c>
      <c r="AY2" s="52"/>
      <c r="AZ2" s="52"/>
      <c r="BA2" s="52"/>
      <c r="BB2" s="5" t="e">
        <f>[1]Общий!AF7</f>
        <v>#REF!</v>
      </c>
      <c r="BC2" s="5" t="e">
        <f>[1]Общий!AG7</f>
        <v>#REF!</v>
      </c>
      <c r="BD2" s="5" t="e">
        <f>[1]Общий!AH7</f>
        <v>#REF!</v>
      </c>
      <c r="BE2" s="5" t="e">
        <f>[1]Общий!AI7</f>
        <v>#REF!</v>
      </c>
      <c r="BF2" s="5" t="e">
        <f>[1]Общий!AJ7</f>
        <v>#REF!</v>
      </c>
      <c r="BG2" s="5" t="e">
        <f>[1]Общий!AK7</f>
        <v>#REF!</v>
      </c>
      <c r="BH2" s="5" t="e">
        <f>[1]Общий!AL7</f>
        <v>#REF!</v>
      </c>
      <c r="BI2" s="5" t="e">
        <f>[1]Общий!AM7</f>
        <v>#REF!</v>
      </c>
      <c r="BJ2" s="5" t="e">
        <f>[1]Общий!AN7</f>
        <v>#REF!</v>
      </c>
      <c r="BK2" s="5" t="e">
        <f>[1]Общий!AO7</f>
        <v>#REF!</v>
      </c>
      <c r="BL2" s="5" t="e">
        <f>[1]Общий!AP7</f>
        <v>#REF!</v>
      </c>
      <c r="BM2" s="5" t="e">
        <f>[1]Общий!AQ7</f>
        <v>#REF!</v>
      </c>
      <c r="BN2" s="5" t="e">
        <f>[1]Общий!AR7</f>
        <v>#REF!</v>
      </c>
      <c r="BO2" s="5" t="e">
        <f>[1]Общий!AS7</f>
        <v>#REF!</v>
      </c>
      <c r="BP2" s="5" t="e">
        <f>[1]Общий!AT7</f>
        <v>#REF!</v>
      </c>
      <c r="BQ2" s="5" t="e">
        <f>[1]Общий!AU7</f>
        <v>#REF!</v>
      </c>
      <c r="BR2" s="5" t="e">
        <f>[1]Общий!AV7</f>
        <v>#REF!</v>
      </c>
      <c r="BS2" s="5" t="e">
        <f>[1]Общий!AW7</f>
        <v>#REF!</v>
      </c>
      <c r="BT2" s="53" t="s">
        <v>11</v>
      </c>
      <c r="BU2" s="54"/>
      <c r="BV2" s="53" t="s">
        <v>12</v>
      </c>
      <c r="BW2" s="54"/>
      <c r="BX2" s="53" t="s">
        <v>37</v>
      </c>
      <c r="BY2" s="54"/>
      <c r="BZ2" s="53" t="s">
        <v>7</v>
      </c>
      <c r="CA2" s="54"/>
      <c r="CB2" s="61"/>
      <c r="CC2" s="63"/>
      <c r="CD2" s="11"/>
      <c r="CE2" s="47"/>
      <c r="CF2" s="47"/>
      <c r="CG2" s="11"/>
      <c r="CH2" s="25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</row>
    <row r="3" spans="1:112" s="2" customFormat="1" ht="21.75" customHeight="1" thickBot="1" x14ac:dyDescent="0.25">
      <c r="A3" s="50"/>
      <c r="B3" s="50"/>
      <c r="C3" s="55"/>
      <c r="D3" s="50"/>
      <c r="E3" s="50"/>
      <c r="F3" s="60"/>
      <c r="G3" s="60"/>
      <c r="H3" s="60"/>
      <c r="I3" s="60"/>
      <c r="J3" s="60"/>
      <c r="K3" s="60"/>
      <c r="L3" s="60"/>
      <c r="M3" s="60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8" t="s">
        <v>9</v>
      </c>
      <c r="BU3" s="38" t="s">
        <v>4</v>
      </c>
      <c r="BV3" s="38" t="s">
        <v>9</v>
      </c>
      <c r="BW3" s="38" t="s">
        <v>4</v>
      </c>
      <c r="BX3" s="38" t="s">
        <v>9</v>
      </c>
      <c r="BY3" s="38" t="s">
        <v>4</v>
      </c>
      <c r="BZ3" s="38" t="s">
        <v>9</v>
      </c>
      <c r="CA3" s="38" t="s">
        <v>4</v>
      </c>
      <c r="CB3" s="61"/>
      <c r="CC3" s="64"/>
      <c r="CD3" s="11"/>
      <c r="CE3" s="47"/>
      <c r="CF3" s="47"/>
      <c r="CG3" s="11"/>
      <c r="CH3" s="25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</row>
    <row r="4" spans="1:112" ht="44.25" customHeight="1" thickBot="1" x14ac:dyDescent="0.25">
      <c r="A4" s="42" t="s">
        <v>0</v>
      </c>
      <c r="B4" s="42" t="s">
        <v>2</v>
      </c>
      <c r="C4" s="42" t="s">
        <v>1</v>
      </c>
      <c r="D4" s="42" t="s">
        <v>50</v>
      </c>
      <c r="E4" s="42" t="s">
        <v>49</v>
      </c>
      <c r="F4" s="42" t="s">
        <v>3</v>
      </c>
      <c r="G4" s="42" t="s">
        <v>51</v>
      </c>
      <c r="H4" s="42" t="s">
        <v>48</v>
      </c>
      <c r="I4" s="42" t="s">
        <v>47</v>
      </c>
      <c r="J4" s="42" t="s">
        <v>3</v>
      </c>
      <c r="K4" s="42" t="s">
        <v>51</v>
      </c>
      <c r="L4" s="42" t="s">
        <v>48</v>
      </c>
      <c r="M4" s="42" t="s">
        <v>47</v>
      </c>
      <c r="N4" s="42" t="s">
        <v>3</v>
      </c>
      <c r="O4" s="42" t="s">
        <v>51</v>
      </c>
      <c r="P4" s="42" t="s">
        <v>48</v>
      </c>
      <c r="Q4" s="42" t="s">
        <v>47</v>
      </c>
      <c r="R4" s="42" t="s">
        <v>3</v>
      </c>
      <c r="S4" s="42" t="s">
        <v>51</v>
      </c>
      <c r="T4" s="42" t="s">
        <v>48</v>
      </c>
      <c r="U4" s="42" t="s">
        <v>47</v>
      </c>
      <c r="V4" s="42" t="s">
        <v>3</v>
      </c>
      <c r="W4" s="42" t="s">
        <v>51</v>
      </c>
      <c r="X4" s="42" t="s">
        <v>48</v>
      </c>
      <c r="Y4" s="42" t="s">
        <v>47</v>
      </c>
      <c r="Z4" s="42" t="s">
        <v>3</v>
      </c>
      <c r="AA4" s="42" t="s">
        <v>51</v>
      </c>
      <c r="AB4" s="42" t="s">
        <v>48</v>
      </c>
      <c r="AC4" s="42" t="s">
        <v>47</v>
      </c>
      <c r="AD4" s="42" t="s">
        <v>3</v>
      </c>
      <c r="AE4" s="42" t="s">
        <v>51</v>
      </c>
      <c r="AF4" s="42" t="s">
        <v>48</v>
      </c>
      <c r="AG4" s="42" t="s">
        <v>47</v>
      </c>
      <c r="AH4" s="42" t="s">
        <v>3</v>
      </c>
      <c r="AI4" s="42" t="s">
        <v>51</v>
      </c>
      <c r="AJ4" s="42" t="s">
        <v>48</v>
      </c>
      <c r="AK4" s="42" t="s">
        <v>47</v>
      </c>
      <c r="AL4" s="42" t="s">
        <v>3</v>
      </c>
      <c r="AM4" s="42" t="s">
        <v>51</v>
      </c>
      <c r="AN4" s="42" t="s">
        <v>48</v>
      </c>
      <c r="AO4" s="42" t="s">
        <v>47</v>
      </c>
      <c r="AP4" s="42" t="s">
        <v>3</v>
      </c>
      <c r="AQ4" s="42" t="s">
        <v>51</v>
      </c>
      <c r="AR4" s="42" t="s">
        <v>48</v>
      </c>
      <c r="AS4" s="42" t="s">
        <v>47</v>
      </c>
      <c r="AT4" s="42" t="s">
        <v>3</v>
      </c>
      <c r="AU4" s="42" t="s">
        <v>51</v>
      </c>
      <c r="AV4" s="42" t="s">
        <v>48</v>
      </c>
      <c r="AW4" s="42" t="s">
        <v>47</v>
      </c>
      <c r="AX4" s="42" t="s">
        <v>3</v>
      </c>
      <c r="AY4" s="42" t="s">
        <v>51</v>
      </c>
      <c r="AZ4" s="42" t="s">
        <v>48</v>
      </c>
      <c r="BA4" s="42" t="s">
        <v>47</v>
      </c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2"/>
      <c r="BU4" s="42"/>
      <c r="BV4" s="42"/>
      <c r="BW4" s="42"/>
      <c r="BX4" s="42"/>
      <c r="BY4" s="42"/>
      <c r="BZ4" s="42"/>
      <c r="CA4" s="42"/>
      <c r="CB4" s="42"/>
      <c r="CC4" s="18"/>
      <c r="CE4" s="26" t="s">
        <v>5</v>
      </c>
      <c r="CF4" s="26" t="s">
        <v>6</v>
      </c>
    </row>
    <row r="5" spans="1:112" ht="16.5" customHeight="1" thickBot="1" x14ac:dyDescent="0.25">
      <c r="A5" s="57" t="s">
        <v>25</v>
      </c>
      <c r="B5" s="50" t="s">
        <v>10</v>
      </c>
      <c r="C5" s="58" t="s">
        <v>33</v>
      </c>
      <c r="D5" s="51">
        <v>3000</v>
      </c>
      <c r="E5" s="51">
        <v>500</v>
      </c>
      <c r="F5" s="45" t="str">
        <f>LOOKUP(G5-D5,F21:F25,G21:G25)</f>
        <v>ТО-1</v>
      </c>
      <c r="G5" s="21">
        <f>D5+250</f>
        <v>3250</v>
      </c>
      <c r="H5" s="21">
        <f t="shared" ref="H5:H14" si="0">VLOOKUP(F5,$F$16:$I$19,3,0)</f>
        <v>6</v>
      </c>
      <c r="I5" s="21">
        <f>VLOOKUP(F5,$F$16:$I$19,4,0)</f>
        <v>8</v>
      </c>
      <c r="J5" s="21" t="s">
        <v>40</v>
      </c>
      <c r="K5" s="21">
        <f>G6+250</f>
        <v>3750</v>
      </c>
      <c r="L5" s="21">
        <f>VLOOKUP(J5,$F$16:$I$19,3,0)</f>
        <v>6</v>
      </c>
      <c r="M5" s="21">
        <f>VLOOKUP(J5,$F$16:$I$19,4,0)</f>
        <v>8</v>
      </c>
      <c r="N5" s="21" t="s">
        <v>40</v>
      </c>
      <c r="O5" s="21">
        <f>K6+250</f>
        <v>4250</v>
      </c>
      <c r="P5" s="21">
        <f>VLOOKUP(N5,$F$16:$I$19,3,0)</f>
        <v>6</v>
      </c>
      <c r="Q5" s="21">
        <f>VLOOKUP(N5,$F$16:$I$19,4,0)</f>
        <v>8</v>
      </c>
      <c r="R5" s="21" t="s">
        <v>40</v>
      </c>
      <c r="S5" s="21">
        <f>O6+250</f>
        <v>4750</v>
      </c>
      <c r="T5" s="21">
        <f>VLOOKUP(R5,$F$16:$I$19,3,0)</f>
        <v>6</v>
      </c>
      <c r="U5" s="21">
        <f>VLOOKUP(R5,$F$16:$I$19,4,0)</f>
        <v>8</v>
      </c>
      <c r="V5" s="23"/>
      <c r="W5" s="21">
        <f>S6+250</f>
        <v>5250</v>
      </c>
      <c r="X5" s="21" t="e">
        <f>VLOOKUP(V5,$F$16:$I$19,3,0)</f>
        <v>#N/A</v>
      </c>
      <c r="Y5" s="21" t="e">
        <f>VLOOKUP(V5,$F$16:$I$19,4,0)</f>
        <v>#N/A</v>
      </c>
      <c r="Z5" s="23"/>
      <c r="AA5" s="21">
        <f>W6+250</f>
        <v>5750</v>
      </c>
      <c r="AB5" s="21" t="e">
        <f>VLOOKUP(Z5,$F$16:$I$19,3,0)</f>
        <v>#N/A</v>
      </c>
      <c r="AC5" s="21" t="e">
        <f>VLOOKUP(Z5,$F$16:$I$19,4,0)</f>
        <v>#N/A</v>
      </c>
      <c r="AD5" s="21"/>
      <c r="AE5" s="21"/>
      <c r="AF5" s="21"/>
      <c r="AG5" s="22"/>
      <c r="AH5" s="23"/>
      <c r="AI5" s="23"/>
      <c r="AJ5" s="23"/>
      <c r="AK5" s="24"/>
      <c r="AL5" s="23"/>
      <c r="AM5" s="23"/>
      <c r="AN5" s="23"/>
      <c r="AO5" s="24"/>
      <c r="AP5" s="23"/>
      <c r="AQ5" s="23"/>
      <c r="AR5" s="23"/>
      <c r="AS5" s="24"/>
      <c r="AT5" s="23"/>
      <c r="AU5" s="23"/>
      <c r="AV5" s="23"/>
      <c r="AW5" s="24"/>
      <c r="AX5" s="21"/>
      <c r="AY5" s="21"/>
      <c r="AZ5" s="21"/>
      <c r="BA5" s="22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43">
        <f>COUNTIF(F5:BA5,"=ТО1")</f>
        <v>0</v>
      </c>
      <c r="BU5" s="17">
        <f>BT5*8</f>
        <v>0</v>
      </c>
      <c r="BV5" s="43">
        <f>COUNTIF(F5:BC5,"=ТО2")</f>
        <v>0</v>
      </c>
      <c r="BW5" s="17">
        <f>BV5*16</f>
        <v>0</v>
      </c>
      <c r="BX5" s="43">
        <f>COUNTIF(F5:BA5,"=ТР")</f>
        <v>0</v>
      </c>
      <c r="BY5" s="17">
        <f>BX5*72</f>
        <v>0</v>
      </c>
      <c r="BZ5" s="43">
        <f t="shared" ref="BZ5:BZ14" si="1">COUNTIF(F5:BA5,"=КР")</f>
        <v>0</v>
      </c>
      <c r="CA5" s="17"/>
      <c r="CB5" s="66" t="e">
        <f>SUM(F6:BA6)</f>
        <v>#N/A</v>
      </c>
      <c r="CC5" s="39"/>
      <c r="CD5" s="48" t="s">
        <v>10</v>
      </c>
      <c r="CE5" s="30">
        <f>BA5</f>
        <v>0</v>
      </c>
      <c r="CF5" s="28">
        <v>5</v>
      </c>
      <c r="CG5" s="31">
        <f>CE5+CF5</f>
        <v>5</v>
      </c>
      <c r="CH5" s="36">
        <f>SUM(CG5:CG14)</f>
        <v>20</v>
      </c>
    </row>
    <row r="6" spans="1:112" ht="13.5" customHeight="1" thickBot="1" x14ac:dyDescent="0.25">
      <c r="A6" s="57"/>
      <c r="B6" s="50"/>
      <c r="C6" s="59"/>
      <c r="D6" s="51"/>
      <c r="E6" s="51"/>
      <c r="F6" s="21" t="s">
        <v>41</v>
      </c>
      <c r="G6" s="21">
        <f>G5+250</f>
        <v>3500</v>
      </c>
      <c r="H6" s="21">
        <f t="shared" si="0"/>
        <v>16</v>
      </c>
      <c r="I6" s="21">
        <f t="shared" ref="I6:I14" si="2">VLOOKUP(F6,$F$16:$I$19,4,0)</f>
        <v>24</v>
      </c>
      <c r="J6" s="21" t="s">
        <v>44</v>
      </c>
      <c r="K6" s="21">
        <f>K5+250</f>
        <v>4000</v>
      </c>
      <c r="L6" s="21">
        <f t="shared" ref="L6:L14" si="3">VLOOKUP(J6,$F$16:$I$19,3,0)</f>
        <v>48</v>
      </c>
      <c r="M6" s="21">
        <f t="shared" ref="M6:M14" si="4">VLOOKUP(J6,$F$16:$I$19,4,0)</f>
        <v>36</v>
      </c>
      <c r="N6" s="21" t="s">
        <v>41</v>
      </c>
      <c r="O6" s="21">
        <f>O5+250</f>
        <v>4500</v>
      </c>
      <c r="P6" s="21">
        <f t="shared" ref="P6:P14" si="5">VLOOKUP(N6,$F$16:$I$19,3,0)</f>
        <v>16</v>
      </c>
      <c r="Q6" s="21">
        <f t="shared" ref="Q6:Q14" si="6">VLOOKUP(N6,$F$16:$I$19,4,0)</f>
        <v>24</v>
      </c>
      <c r="R6" s="21" t="s">
        <v>44</v>
      </c>
      <c r="S6" s="21">
        <f>S5+250</f>
        <v>5000</v>
      </c>
      <c r="T6" s="21">
        <f t="shared" ref="T6:T14" si="7">VLOOKUP(R6,$F$16:$I$19,3,0)</f>
        <v>48</v>
      </c>
      <c r="U6" s="21">
        <f t="shared" ref="U6:U14" si="8">VLOOKUP(R6,$F$16:$I$19,4,0)</f>
        <v>36</v>
      </c>
      <c r="V6" s="44"/>
      <c r="W6" s="21">
        <f>W5+250</f>
        <v>5500</v>
      </c>
      <c r="X6" s="21" t="e">
        <f t="shared" ref="X6:X14" si="9">VLOOKUP(V6,$F$16:$I$19,3,0)</f>
        <v>#N/A</v>
      </c>
      <c r="Y6" s="21" t="e">
        <f t="shared" ref="Y6:Y14" si="10">VLOOKUP(V6,$F$16:$I$19,4,0)</f>
        <v>#N/A</v>
      </c>
      <c r="Z6" s="44"/>
      <c r="AA6" s="21">
        <f>AA5+250</f>
        <v>6000</v>
      </c>
      <c r="AB6" s="21" t="e">
        <f t="shared" ref="AB6:AB14" si="11">VLOOKUP(Z6,$F$16:$I$19,3,0)</f>
        <v>#N/A</v>
      </c>
      <c r="AC6" s="21" t="e">
        <f t="shared" ref="AC6:AC14" si="12">VLOOKUP(Z6,$F$16:$I$19,4,0)</f>
        <v>#N/A</v>
      </c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66"/>
      <c r="BU6" s="66"/>
      <c r="BV6" s="66"/>
      <c r="BW6" s="66"/>
      <c r="BX6" s="66"/>
      <c r="BY6" s="66"/>
      <c r="BZ6" s="43">
        <f t="shared" si="1"/>
        <v>0</v>
      </c>
      <c r="CA6" s="17"/>
      <c r="CB6" s="66"/>
      <c r="CC6" s="40"/>
      <c r="CD6" s="49"/>
      <c r="CE6" s="30">
        <f t="shared" ref="CE6:CE14" si="13">BA6</f>
        <v>0</v>
      </c>
      <c r="CG6" s="3">
        <f t="shared" ref="CG6:CG14" si="14">CE6+CF6</f>
        <v>0</v>
      </c>
      <c r="CH6" s="33"/>
    </row>
    <row r="7" spans="1:112" ht="13.5" customHeight="1" thickBot="1" x14ac:dyDescent="0.25">
      <c r="A7" s="57" t="s">
        <v>27</v>
      </c>
      <c r="B7" s="50" t="s">
        <v>10</v>
      </c>
      <c r="C7" s="56" t="s">
        <v>34</v>
      </c>
      <c r="D7" s="51">
        <v>1000</v>
      </c>
      <c r="E7" s="51">
        <v>500</v>
      </c>
      <c r="F7" s="21" t="s">
        <v>40</v>
      </c>
      <c r="G7" s="21">
        <f>D7+250</f>
        <v>1250</v>
      </c>
      <c r="H7" s="21">
        <f t="shared" si="0"/>
        <v>6</v>
      </c>
      <c r="I7" s="21">
        <f t="shared" si="2"/>
        <v>8</v>
      </c>
      <c r="J7" s="21" t="s">
        <v>40</v>
      </c>
      <c r="K7" s="21">
        <f>G8+250</f>
        <v>1750</v>
      </c>
      <c r="L7" s="21">
        <f t="shared" si="3"/>
        <v>6</v>
      </c>
      <c r="M7" s="21">
        <f t="shared" si="4"/>
        <v>8</v>
      </c>
      <c r="N7" s="21" t="s">
        <v>40</v>
      </c>
      <c r="O7" s="21">
        <f>K8+250</f>
        <v>2250</v>
      </c>
      <c r="P7" s="21">
        <f t="shared" si="5"/>
        <v>6</v>
      </c>
      <c r="Q7" s="21">
        <f t="shared" si="6"/>
        <v>8</v>
      </c>
      <c r="R7" s="21" t="s">
        <v>40</v>
      </c>
      <c r="S7" s="21">
        <f>O8+250</f>
        <v>2750</v>
      </c>
      <c r="T7" s="21">
        <f t="shared" si="7"/>
        <v>6</v>
      </c>
      <c r="U7" s="21">
        <f t="shared" si="8"/>
        <v>8</v>
      </c>
      <c r="V7" s="23"/>
      <c r="W7" s="21">
        <f>S8+250</f>
        <v>3250</v>
      </c>
      <c r="X7" s="21" t="e">
        <f t="shared" si="9"/>
        <v>#N/A</v>
      </c>
      <c r="Y7" s="21" t="e">
        <f t="shared" si="10"/>
        <v>#N/A</v>
      </c>
      <c r="Z7" s="23"/>
      <c r="AA7" s="21">
        <f>W8+250</f>
        <v>3750</v>
      </c>
      <c r="AB7" s="21" t="e">
        <f t="shared" si="11"/>
        <v>#N/A</v>
      </c>
      <c r="AC7" s="21" t="e">
        <f t="shared" si="12"/>
        <v>#N/A</v>
      </c>
      <c r="AD7" s="23"/>
      <c r="AE7" s="23"/>
      <c r="AF7" s="23"/>
      <c r="AG7" s="24"/>
      <c r="AH7" s="21"/>
      <c r="AI7" s="21"/>
      <c r="AJ7" s="21"/>
      <c r="AK7" s="22"/>
      <c r="AL7" s="23"/>
      <c r="AM7" s="23"/>
      <c r="AN7" s="23"/>
      <c r="AO7" s="24"/>
      <c r="AP7" s="23"/>
      <c r="AQ7" s="23"/>
      <c r="AR7" s="23"/>
      <c r="AS7" s="24"/>
      <c r="AT7" s="23"/>
      <c r="AU7" s="23"/>
      <c r="AV7" s="23"/>
      <c r="AW7" s="24"/>
      <c r="AX7" s="23"/>
      <c r="AY7" s="23"/>
      <c r="AZ7" s="23"/>
      <c r="BA7" s="2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43">
        <f>COUNTIF(F7:BA7,"=ТО1")</f>
        <v>0</v>
      </c>
      <c r="BU7" s="17">
        <f>BT7*8</f>
        <v>0</v>
      </c>
      <c r="BV7" s="43">
        <f>COUNTIF(F7:BC7,"=ТО2")</f>
        <v>0</v>
      </c>
      <c r="BW7" s="17">
        <f>BV7*16</f>
        <v>0</v>
      </c>
      <c r="BX7" s="43">
        <f>COUNTIF(F7:BA7,"=ТР")</f>
        <v>0</v>
      </c>
      <c r="BY7" s="17">
        <f>BX7*72</f>
        <v>0</v>
      </c>
      <c r="BZ7" s="43">
        <f t="shared" si="1"/>
        <v>0</v>
      </c>
      <c r="CA7" s="17"/>
      <c r="CB7" s="66" t="e">
        <f>SUM(F8:BA8)</f>
        <v>#N/A</v>
      </c>
      <c r="CC7" s="39"/>
      <c r="CD7" s="49"/>
      <c r="CE7" s="30">
        <f t="shared" si="13"/>
        <v>0</v>
      </c>
      <c r="CF7" s="28">
        <v>5</v>
      </c>
      <c r="CG7" s="3">
        <f t="shared" si="14"/>
        <v>5</v>
      </c>
      <c r="CH7" s="33"/>
    </row>
    <row r="8" spans="1:112" ht="13.5" customHeight="1" thickBot="1" x14ac:dyDescent="0.25">
      <c r="A8" s="57"/>
      <c r="B8" s="50"/>
      <c r="C8" s="56"/>
      <c r="D8" s="51"/>
      <c r="E8" s="51"/>
      <c r="F8" s="21" t="s">
        <v>41</v>
      </c>
      <c r="G8" s="21">
        <f>G7+250</f>
        <v>1500</v>
      </c>
      <c r="H8" s="21">
        <f t="shared" si="0"/>
        <v>16</v>
      </c>
      <c r="I8" s="21">
        <f t="shared" si="2"/>
        <v>24</v>
      </c>
      <c r="J8" s="21" t="s">
        <v>44</v>
      </c>
      <c r="K8" s="21">
        <f>K7+250</f>
        <v>2000</v>
      </c>
      <c r="L8" s="21">
        <f t="shared" si="3"/>
        <v>48</v>
      </c>
      <c r="M8" s="21">
        <f t="shared" si="4"/>
        <v>36</v>
      </c>
      <c r="N8" s="21" t="s">
        <v>41</v>
      </c>
      <c r="O8" s="21">
        <f>O7+250</f>
        <v>2500</v>
      </c>
      <c r="P8" s="21">
        <f t="shared" si="5"/>
        <v>16</v>
      </c>
      <c r="Q8" s="21">
        <f t="shared" si="6"/>
        <v>24</v>
      </c>
      <c r="R8" s="21" t="s">
        <v>46</v>
      </c>
      <c r="S8" s="21">
        <f>S7+250</f>
        <v>3000</v>
      </c>
      <c r="T8" s="21">
        <f t="shared" si="7"/>
        <v>72</v>
      </c>
      <c r="U8" s="21">
        <f t="shared" si="8"/>
        <v>52</v>
      </c>
      <c r="V8" s="44"/>
      <c r="W8" s="21">
        <f>W7+250</f>
        <v>3500</v>
      </c>
      <c r="X8" s="21" t="e">
        <f t="shared" si="9"/>
        <v>#N/A</v>
      </c>
      <c r="Y8" s="21" t="e">
        <f t="shared" si="10"/>
        <v>#N/A</v>
      </c>
      <c r="Z8" s="44"/>
      <c r="AA8" s="21">
        <f>AA7+250</f>
        <v>4000</v>
      </c>
      <c r="AB8" s="21" t="e">
        <f t="shared" si="11"/>
        <v>#N/A</v>
      </c>
      <c r="AC8" s="21" t="e">
        <f t="shared" si="12"/>
        <v>#N/A</v>
      </c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66"/>
      <c r="BU8" s="66"/>
      <c r="BV8" s="66"/>
      <c r="BW8" s="66"/>
      <c r="BX8" s="66"/>
      <c r="BY8" s="66"/>
      <c r="BZ8" s="43">
        <f t="shared" si="1"/>
        <v>0</v>
      </c>
      <c r="CA8" s="17"/>
      <c r="CB8" s="66"/>
      <c r="CC8" s="40"/>
      <c r="CD8" s="49"/>
      <c r="CE8" s="30">
        <f t="shared" si="13"/>
        <v>0</v>
      </c>
      <c r="CG8" s="3">
        <f t="shared" si="14"/>
        <v>0</v>
      </c>
      <c r="CH8" s="33"/>
    </row>
    <row r="9" spans="1:112" ht="13.5" customHeight="1" thickBot="1" x14ac:dyDescent="0.25">
      <c r="A9" s="57" t="s">
        <v>28</v>
      </c>
      <c r="B9" s="50" t="s">
        <v>10</v>
      </c>
      <c r="C9" s="56" t="s">
        <v>32</v>
      </c>
      <c r="D9" s="51">
        <v>500</v>
      </c>
      <c r="E9" s="51">
        <v>500</v>
      </c>
      <c r="F9" s="21" t="s">
        <v>40</v>
      </c>
      <c r="G9" s="21">
        <f>D9+250</f>
        <v>750</v>
      </c>
      <c r="H9" s="21">
        <f t="shared" si="0"/>
        <v>6</v>
      </c>
      <c r="I9" s="21">
        <f t="shared" si="2"/>
        <v>8</v>
      </c>
      <c r="J9" s="21" t="s">
        <v>40</v>
      </c>
      <c r="K9" s="21">
        <f>G10+250</f>
        <v>1250</v>
      </c>
      <c r="L9" s="21">
        <f t="shared" si="3"/>
        <v>6</v>
      </c>
      <c r="M9" s="21">
        <f t="shared" si="4"/>
        <v>8</v>
      </c>
      <c r="N9" s="21" t="s">
        <v>40</v>
      </c>
      <c r="O9" s="21">
        <f>K10+250</f>
        <v>1750</v>
      </c>
      <c r="P9" s="21">
        <f t="shared" si="5"/>
        <v>6</v>
      </c>
      <c r="Q9" s="21">
        <f t="shared" si="6"/>
        <v>8</v>
      </c>
      <c r="R9" s="21" t="s">
        <v>40</v>
      </c>
      <c r="S9" s="21">
        <f>O10+250</f>
        <v>2250</v>
      </c>
      <c r="T9" s="21">
        <f t="shared" si="7"/>
        <v>6</v>
      </c>
      <c r="U9" s="21">
        <f t="shared" si="8"/>
        <v>8</v>
      </c>
      <c r="V9" s="23"/>
      <c r="W9" s="21">
        <f>S10+250</f>
        <v>2750</v>
      </c>
      <c r="X9" s="21" t="e">
        <f t="shared" si="9"/>
        <v>#N/A</v>
      </c>
      <c r="Y9" s="21" t="e">
        <f t="shared" si="10"/>
        <v>#N/A</v>
      </c>
      <c r="Z9" s="23"/>
      <c r="AA9" s="21">
        <f>W10+250</f>
        <v>3250</v>
      </c>
      <c r="AB9" s="21" t="e">
        <f t="shared" si="11"/>
        <v>#N/A</v>
      </c>
      <c r="AC9" s="21" t="e">
        <f t="shared" si="12"/>
        <v>#N/A</v>
      </c>
      <c r="AD9" s="23"/>
      <c r="AE9" s="23"/>
      <c r="AF9" s="23"/>
      <c r="AG9" s="24"/>
      <c r="AH9" s="23"/>
      <c r="AI9" s="23"/>
      <c r="AJ9" s="23"/>
      <c r="AK9" s="24"/>
      <c r="AL9" s="21"/>
      <c r="AM9" s="21"/>
      <c r="AN9" s="21"/>
      <c r="AO9" s="22"/>
      <c r="AP9" s="23"/>
      <c r="AQ9" s="23"/>
      <c r="AR9" s="23"/>
      <c r="AS9" s="24"/>
      <c r="AT9" s="23"/>
      <c r="AU9" s="23"/>
      <c r="AV9" s="23"/>
      <c r="AW9" s="24"/>
      <c r="AX9" s="23"/>
      <c r="AY9" s="23"/>
      <c r="AZ9" s="23"/>
      <c r="BA9" s="2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43">
        <f>COUNTIF(F9:BA9,"=ТО1")</f>
        <v>0</v>
      </c>
      <c r="BU9" s="17">
        <f>BT9*8</f>
        <v>0</v>
      </c>
      <c r="BV9" s="43">
        <f>COUNTIF(F9:BC9,"=ТО2")</f>
        <v>0</v>
      </c>
      <c r="BW9" s="17">
        <f>BV9*16</f>
        <v>0</v>
      </c>
      <c r="BX9" s="43">
        <f>COUNTIF(F9:BA9,"=ТР")</f>
        <v>0</v>
      </c>
      <c r="BY9" s="17">
        <f>BX9*72</f>
        <v>0</v>
      </c>
      <c r="BZ9" s="43">
        <f t="shared" si="1"/>
        <v>0</v>
      </c>
      <c r="CA9" s="17"/>
      <c r="CB9" s="66" t="e">
        <f>SUM(F10:BA10)</f>
        <v>#N/A</v>
      </c>
      <c r="CC9" s="39"/>
      <c r="CD9" s="49"/>
      <c r="CE9" s="30">
        <f t="shared" si="13"/>
        <v>0</v>
      </c>
      <c r="CF9" s="28">
        <v>5</v>
      </c>
      <c r="CG9" s="3">
        <f t="shared" si="14"/>
        <v>5</v>
      </c>
      <c r="CH9" s="33"/>
    </row>
    <row r="10" spans="1:112" ht="13.5" customHeight="1" thickBot="1" x14ac:dyDescent="0.25">
      <c r="A10" s="57"/>
      <c r="B10" s="50"/>
      <c r="C10" s="56"/>
      <c r="D10" s="51"/>
      <c r="E10" s="51"/>
      <c r="F10" s="21" t="s">
        <v>44</v>
      </c>
      <c r="G10" s="21">
        <f>G9+250</f>
        <v>1000</v>
      </c>
      <c r="H10" s="21">
        <f t="shared" si="0"/>
        <v>48</v>
      </c>
      <c r="I10" s="21">
        <f t="shared" si="2"/>
        <v>36</v>
      </c>
      <c r="J10" s="21" t="s">
        <v>41</v>
      </c>
      <c r="K10" s="21">
        <f>K9+250</f>
        <v>1500</v>
      </c>
      <c r="L10" s="21">
        <f t="shared" si="3"/>
        <v>16</v>
      </c>
      <c r="M10" s="21">
        <f t="shared" si="4"/>
        <v>24</v>
      </c>
      <c r="N10" s="21" t="s">
        <v>44</v>
      </c>
      <c r="O10" s="21">
        <f>O9+250</f>
        <v>2000</v>
      </c>
      <c r="P10" s="21">
        <f t="shared" si="5"/>
        <v>48</v>
      </c>
      <c r="Q10" s="21">
        <f t="shared" si="6"/>
        <v>36</v>
      </c>
      <c r="R10" s="21" t="s">
        <v>41</v>
      </c>
      <c r="S10" s="21">
        <f>S9+250</f>
        <v>2500</v>
      </c>
      <c r="T10" s="21">
        <f t="shared" si="7"/>
        <v>16</v>
      </c>
      <c r="U10" s="21">
        <f t="shared" si="8"/>
        <v>24</v>
      </c>
      <c r="V10" s="44"/>
      <c r="W10" s="21">
        <f>W9+250</f>
        <v>3000</v>
      </c>
      <c r="X10" s="21" t="e">
        <f t="shared" si="9"/>
        <v>#N/A</v>
      </c>
      <c r="Y10" s="21" t="e">
        <f t="shared" si="10"/>
        <v>#N/A</v>
      </c>
      <c r="Z10" s="44"/>
      <c r="AA10" s="21">
        <f>AA9+250</f>
        <v>3500</v>
      </c>
      <c r="AB10" s="21" t="e">
        <f t="shared" si="11"/>
        <v>#N/A</v>
      </c>
      <c r="AC10" s="21" t="e">
        <f t="shared" si="12"/>
        <v>#N/A</v>
      </c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66"/>
      <c r="BU10" s="66"/>
      <c r="BV10" s="66"/>
      <c r="BW10" s="66"/>
      <c r="BX10" s="66"/>
      <c r="BY10" s="66"/>
      <c r="BZ10" s="43">
        <f t="shared" si="1"/>
        <v>0</v>
      </c>
      <c r="CA10" s="17"/>
      <c r="CB10" s="66"/>
      <c r="CC10" s="40"/>
      <c r="CD10" s="49"/>
      <c r="CE10" s="30">
        <f t="shared" si="13"/>
        <v>0</v>
      </c>
      <c r="CG10" s="3">
        <f t="shared" si="14"/>
        <v>0</v>
      </c>
      <c r="CH10" s="33"/>
    </row>
    <row r="11" spans="1:112" ht="13.5" customHeight="1" thickBot="1" x14ac:dyDescent="0.25">
      <c r="A11" s="57" t="s">
        <v>30</v>
      </c>
      <c r="B11" s="50" t="s">
        <v>10</v>
      </c>
      <c r="C11" s="56" t="s">
        <v>29</v>
      </c>
      <c r="D11" s="51">
        <v>0</v>
      </c>
      <c r="E11" s="51">
        <v>500</v>
      </c>
      <c r="F11" s="21" t="s">
        <v>40</v>
      </c>
      <c r="G11" s="21">
        <f>D11+250</f>
        <v>250</v>
      </c>
      <c r="H11" s="21">
        <f t="shared" si="0"/>
        <v>6</v>
      </c>
      <c r="I11" s="21">
        <f t="shared" si="2"/>
        <v>8</v>
      </c>
      <c r="J11" s="21" t="s">
        <v>40</v>
      </c>
      <c r="K11" s="21">
        <f>G12+250</f>
        <v>750</v>
      </c>
      <c r="L11" s="21">
        <f t="shared" si="3"/>
        <v>6</v>
      </c>
      <c r="M11" s="21">
        <f t="shared" si="4"/>
        <v>8</v>
      </c>
      <c r="N11" s="21" t="s">
        <v>40</v>
      </c>
      <c r="O11" s="21">
        <f>K12+250</f>
        <v>1250</v>
      </c>
      <c r="P11" s="21">
        <f t="shared" si="5"/>
        <v>6</v>
      </c>
      <c r="Q11" s="21">
        <f t="shared" si="6"/>
        <v>8</v>
      </c>
      <c r="R11" s="21" t="s">
        <v>40</v>
      </c>
      <c r="S11" s="21">
        <f>O12+250</f>
        <v>1750</v>
      </c>
      <c r="T11" s="21">
        <f t="shared" si="7"/>
        <v>6</v>
      </c>
      <c r="U11" s="21">
        <f t="shared" si="8"/>
        <v>8</v>
      </c>
      <c r="V11" s="21"/>
      <c r="W11" s="21">
        <f>S12+250</f>
        <v>2250</v>
      </c>
      <c r="X11" s="21" t="e">
        <f t="shared" si="9"/>
        <v>#N/A</v>
      </c>
      <c r="Y11" s="21" t="e">
        <f t="shared" si="10"/>
        <v>#N/A</v>
      </c>
      <c r="Z11" s="23"/>
      <c r="AA11" s="21">
        <f>W12+250</f>
        <v>2750</v>
      </c>
      <c r="AB11" s="21" t="e">
        <f t="shared" si="11"/>
        <v>#N/A</v>
      </c>
      <c r="AC11" s="21" t="e">
        <f t="shared" si="12"/>
        <v>#N/A</v>
      </c>
      <c r="AD11" s="23"/>
      <c r="AE11" s="23"/>
      <c r="AF11" s="23"/>
      <c r="AG11" s="24"/>
      <c r="AH11" s="23"/>
      <c r="AI11" s="23"/>
      <c r="AJ11" s="23"/>
      <c r="AK11" s="24"/>
      <c r="AL11" s="23"/>
      <c r="AM11" s="23"/>
      <c r="AN11" s="23"/>
      <c r="AO11" s="24"/>
      <c r="AP11" s="21"/>
      <c r="AQ11" s="21"/>
      <c r="AR11" s="21"/>
      <c r="AS11" s="22"/>
      <c r="AT11" s="23"/>
      <c r="AU11" s="23"/>
      <c r="AV11" s="23"/>
      <c r="AW11" s="24"/>
      <c r="AX11" s="23"/>
      <c r="AY11" s="23"/>
      <c r="AZ11" s="23"/>
      <c r="BA11" s="2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43">
        <f>COUNTIF(F11:BA11,"=ТО1")</f>
        <v>0</v>
      </c>
      <c r="BU11" s="17">
        <f>BT11*8</f>
        <v>0</v>
      </c>
      <c r="BV11" s="43">
        <f>COUNTIF(F11:BC11,"=ТО2")</f>
        <v>0</v>
      </c>
      <c r="BW11" s="17">
        <f>BV11*16</f>
        <v>0</v>
      </c>
      <c r="BX11" s="43">
        <f>COUNTIF(F11:BA11,"=ТР")</f>
        <v>0</v>
      </c>
      <c r="BY11" s="17">
        <f>BX11*72</f>
        <v>0</v>
      </c>
      <c r="BZ11" s="43">
        <f t="shared" si="1"/>
        <v>0</v>
      </c>
      <c r="CA11" s="17"/>
      <c r="CB11" s="66" t="e">
        <f>SUM(F12:BA12)</f>
        <v>#N/A</v>
      </c>
      <c r="CC11" s="39"/>
      <c r="CD11" s="49"/>
      <c r="CE11" s="30">
        <f t="shared" si="13"/>
        <v>0</v>
      </c>
      <c r="CF11" s="28">
        <v>5</v>
      </c>
      <c r="CG11" s="3">
        <f t="shared" si="14"/>
        <v>5</v>
      </c>
      <c r="CH11" s="33"/>
    </row>
    <row r="12" spans="1:112" ht="13.5" customHeight="1" thickBot="1" x14ac:dyDescent="0.25">
      <c r="A12" s="57"/>
      <c r="B12" s="50"/>
      <c r="C12" s="56"/>
      <c r="D12" s="51"/>
      <c r="E12" s="51"/>
      <c r="F12" s="21" t="s">
        <v>41</v>
      </c>
      <c r="G12" s="21">
        <f>G11+250</f>
        <v>500</v>
      </c>
      <c r="H12" s="21">
        <f t="shared" si="0"/>
        <v>16</v>
      </c>
      <c r="I12" s="21">
        <f t="shared" si="2"/>
        <v>24</v>
      </c>
      <c r="J12" s="21" t="s">
        <v>44</v>
      </c>
      <c r="K12" s="21">
        <f>K11+250</f>
        <v>1000</v>
      </c>
      <c r="L12" s="21">
        <f t="shared" si="3"/>
        <v>48</v>
      </c>
      <c r="M12" s="21">
        <f t="shared" si="4"/>
        <v>36</v>
      </c>
      <c r="N12" s="21" t="s">
        <v>41</v>
      </c>
      <c r="O12" s="21">
        <f>O11+250</f>
        <v>1500</v>
      </c>
      <c r="P12" s="21">
        <f t="shared" si="5"/>
        <v>16</v>
      </c>
      <c r="Q12" s="21">
        <f t="shared" si="6"/>
        <v>24</v>
      </c>
      <c r="R12" s="21" t="s">
        <v>44</v>
      </c>
      <c r="S12" s="21">
        <f>S11+250</f>
        <v>2000</v>
      </c>
      <c r="T12" s="21">
        <f t="shared" si="7"/>
        <v>48</v>
      </c>
      <c r="U12" s="21">
        <f t="shared" si="8"/>
        <v>36</v>
      </c>
      <c r="V12" s="44"/>
      <c r="W12" s="21">
        <f>W11+250</f>
        <v>2500</v>
      </c>
      <c r="X12" s="21" t="e">
        <f t="shared" si="9"/>
        <v>#N/A</v>
      </c>
      <c r="Y12" s="21" t="e">
        <f t="shared" si="10"/>
        <v>#N/A</v>
      </c>
      <c r="Z12" s="44"/>
      <c r="AA12" s="21">
        <f>AA11+250</f>
        <v>3000</v>
      </c>
      <c r="AB12" s="21" t="e">
        <f t="shared" si="11"/>
        <v>#N/A</v>
      </c>
      <c r="AC12" s="21" t="e">
        <f t="shared" si="12"/>
        <v>#N/A</v>
      </c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66"/>
      <c r="BU12" s="66"/>
      <c r="BV12" s="66"/>
      <c r="BW12" s="66"/>
      <c r="BX12" s="66"/>
      <c r="BY12" s="66"/>
      <c r="BZ12" s="43">
        <f t="shared" si="1"/>
        <v>0</v>
      </c>
      <c r="CA12" s="17"/>
      <c r="CB12" s="66"/>
      <c r="CC12" s="40"/>
      <c r="CD12" s="49"/>
      <c r="CE12" s="30">
        <f t="shared" si="13"/>
        <v>0</v>
      </c>
      <c r="CG12" s="3">
        <f t="shared" si="14"/>
        <v>0</v>
      </c>
      <c r="CH12" s="33"/>
    </row>
    <row r="13" spans="1:112" ht="13.5" customHeight="1" thickBot="1" x14ac:dyDescent="0.25">
      <c r="A13" s="57" t="s">
        <v>31</v>
      </c>
      <c r="B13" s="50" t="s">
        <v>10</v>
      </c>
      <c r="C13" s="56" t="s">
        <v>26</v>
      </c>
      <c r="D13" s="51">
        <v>250</v>
      </c>
      <c r="E13" s="51">
        <v>500</v>
      </c>
      <c r="F13" s="21" t="s">
        <v>41</v>
      </c>
      <c r="G13" s="21">
        <f>D13+250</f>
        <v>500</v>
      </c>
      <c r="H13" s="21">
        <f t="shared" si="0"/>
        <v>16</v>
      </c>
      <c r="I13" s="21">
        <f t="shared" si="2"/>
        <v>24</v>
      </c>
      <c r="J13" s="21" t="s">
        <v>44</v>
      </c>
      <c r="K13" s="21">
        <f>G14+250</f>
        <v>1000</v>
      </c>
      <c r="L13" s="21">
        <f t="shared" si="3"/>
        <v>48</v>
      </c>
      <c r="M13" s="21">
        <f t="shared" si="4"/>
        <v>36</v>
      </c>
      <c r="N13" s="21" t="s">
        <v>41</v>
      </c>
      <c r="O13" s="21">
        <f>K14+250</f>
        <v>1500</v>
      </c>
      <c r="P13" s="21">
        <f t="shared" si="5"/>
        <v>16</v>
      </c>
      <c r="Q13" s="21">
        <f t="shared" si="6"/>
        <v>24</v>
      </c>
      <c r="R13" s="21" t="s">
        <v>44</v>
      </c>
      <c r="S13" s="21">
        <f>O14+250</f>
        <v>2000</v>
      </c>
      <c r="T13" s="21">
        <f t="shared" si="7"/>
        <v>48</v>
      </c>
      <c r="U13" s="21">
        <f t="shared" si="8"/>
        <v>36</v>
      </c>
      <c r="V13" s="21"/>
      <c r="W13" s="21">
        <f>S14+250</f>
        <v>2500</v>
      </c>
      <c r="X13" s="21" t="e">
        <f t="shared" si="9"/>
        <v>#N/A</v>
      </c>
      <c r="Y13" s="21" t="e">
        <f t="shared" si="10"/>
        <v>#N/A</v>
      </c>
      <c r="Z13" s="21"/>
      <c r="AA13" s="21">
        <f>W14+250</f>
        <v>3000</v>
      </c>
      <c r="AB13" s="21" t="e">
        <f t="shared" si="11"/>
        <v>#N/A</v>
      </c>
      <c r="AC13" s="21" t="e">
        <f t="shared" si="12"/>
        <v>#N/A</v>
      </c>
      <c r="AD13" s="23"/>
      <c r="AE13" s="23"/>
      <c r="AF13" s="23"/>
      <c r="AG13" s="24"/>
      <c r="AH13" s="23"/>
      <c r="AI13" s="23"/>
      <c r="AJ13" s="23"/>
      <c r="AK13" s="24"/>
      <c r="AL13" s="23"/>
      <c r="AM13" s="23"/>
      <c r="AN13" s="23"/>
      <c r="AO13" s="24"/>
      <c r="AP13" s="23"/>
      <c r="AQ13" s="23"/>
      <c r="AR13" s="23"/>
      <c r="AS13" s="24"/>
      <c r="AT13" s="21"/>
      <c r="AU13" s="21"/>
      <c r="AV13" s="21"/>
      <c r="AW13" s="22"/>
      <c r="AX13" s="23"/>
      <c r="AY13" s="23"/>
      <c r="AZ13" s="23"/>
      <c r="BA13" s="2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43">
        <f>COUNTIF(F13:BA13,"=ТО1")</f>
        <v>0</v>
      </c>
      <c r="BU13" s="17">
        <f>BT13*8</f>
        <v>0</v>
      </c>
      <c r="BV13" s="43">
        <f>COUNTIF(F13:BC13,"=ТО2")</f>
        <v>0</v>
      </c>
      <c r="BW13" s="17">
        <f>BV13*16</f>
        <v>0</v>
      </c>
      <c r="BX13" s="43">
        <f>COUNTIF(F13:BA13,"=ТР")</f>
        <v>0</v>
      </c>
      <c r="BY13" s="17">
        <f>BX13*72</f>
        <v>0</v>
      </c>
      <c r="BZ13" s="43">
        <f t="shared" si="1"/>
        <v>0</v>
      </c>
      <c r="CA13" s="17"/>
      <c r="CB13" s="66" t="e">
        <f>SUM(F14:BA14)</f>
        <v>#N/A</v>
      </c>
      <c r="CC13" s="39"/>
      <c r="CD13" s="49"/>
      <c r="CE13" s="30">
        <f t="shared" si="13"/>
        <v>0</v>
      </c>
      <c r="CG13" s="3">
        <f t="shared" si="14"/>
        <v>0</v>
      </c>
      <c r="CH13" s="33"/>
    </row>
    <row r="14" spans="1:112" ht="13.5" customHeight="1" x14ac:dyDescent="0.2">
      <c r="A14" s="57"/>
      <c r="B14" s="50"/>
      <c r="C14" s="56"/>
      <c r="D14" s="51"/>
      <c r="E14" s="51"/>
      <c r="F14" s="21" t="s">
        <v>40</v>
      </c>
      <c r="G14" s="21">
        <f>G13+250</f>
        <v>750</v>
      </c>
      <c r="H14" s="21">
        <f t="shared" si="0"/>
        <v>6</v>
      </c>
      <c r="I14" s="21">
        <f t="shared" si="2"/>
        <v>8</v>
      </c>
      <c r="J14" s="21" t="s">
        <v>40</v>
      </c>
      <c r="K14" s="21">
        <f>K13+250</f>
        <v>1250</v>
      </c>
      <c r="L14" s="21">
        <f t="shared" si="3"/>
        <v>6</v>
      </c>
      <c r="M14" s="21">
        <f t="shared" si="4"/>
        <v>8</v>
      </c>
      <c r="N14" s="21" t="s">
        <v>40</v>
      </c>
      <c r="O14" s="21">
        <f>O13+250</f>
        <v>1750</v>
      </c>
      <c r="P14" s="21">
        <f t="shared" si="5"/>
        <v>6</v>
      </c>
      <c r="Q14" s="21">
        <f t="shared" si="6"/>
        <v>8</v>
      </c>
      <c r="R14" s="21" t="s">
        <v>40</v>
      </c>
      <c r="S14" s="21">
        <f>S13+250</f>
        <v>2250</v>
      </c>
      <c r="T14" s="21">
        <f t="shared" si="7"/>
        <v>6</v>
      </c>
      <c r="U14" s="21">
        <f t="shared" si="8"/>
        <v>8</v>
      </c>
      <c r="V14" s="44"/>
      <c r="W14" s="21">
        <f>W13+250</f>
        <v>2750</v>
      </c>
      <c r="X14" s="21" t="e">
        <f t="shared" si="9"/>
        <v>#N/A</v>
      </c>
      <c r="Y14" s="21" t="e">
        <f t="shared" si="10"/>
        <v>#N/A</v>
      </c>
      <c r="Z14" s="44"/>
      <c r="AA14" s="21">
        <f>AA13+250</f>
        <v>3250</v>
      </c>
      <c r="AB14" s="21" t="e">
        <f t="shared" si="11"/>
        <v>#N/A</v>
      </c>
      <c r="AC14" s="21" t="e">
        <f t="shared" si="12"/>
        <v>#N/A</v>
      </c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66"/>
      <c r="BU14" s="66"/>
      <c r="BV14" s="66"/>
      <c r="BW14" s="66"/>
      <c r="BX14" s="66"/>
      <c r="BY14" s="66"/>
      <c r="BZ14" s="43">
        <f t="shared" si="1"/>
        <v>0</v>
      </c>
      <c r="CA14" s="17"/>
      <c r="CB14" s="66"/>
      <c r="CC14" s="40"/>
      <c r="CD14" s="49"/>
      <c r="CE14" s="30">
        <f t="shared" si="13"/>
        <v>0</v>
      </c>
      <c r="CG14" s="3">
        <f t="shared" si="14"/>
        <v>0</v>
      </c>
      <c r="CH14" s="33"/>
    </row>
    <row r="15" spans="1:112" ht="12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27"/>
      <c r="CF15" s="27"/>
      <c r="CG15" s="1"/>
      <c r="CH15" s="4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</row>
    <row r="16" spans="1:112" ht="12" customHeight="1" x14ac:dyDescent="0.2">
      <c r="A16" s="1"/>
      <c r="B16" s="1" t="s">
        <v>39</v>
      </c>
      <c r="C16" s="1"/>
      <c r="D16" s="1"/>
      <c r="E16" s="1"/>
      <c r="F16" s="1" t="s">
        <v>40</v>
      </c>
      <c r="G16" s="1"/>
      <c r="H16" s="1">
        <v>6</v>
      </c>
      <c r="I16" s="1">
        <v>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27"/>
      <c r="CF16" s="27"/>
      <c r="CG16" s="1"/>
      <c r="CH16" s="4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</row>
    <row r="17" spans="1:112" ht="12" customHeight="1" x14ac:dyDescent="0.2">
      <c r="A17" s="1"/>
      <c r="B17" s="1" t="s">
        <v>42</v>
      </c>
      <c r="C17" s="1"/>
      <c r="D17" s="1"/>
      <c r="E17" s="1"/>
      <c r="F17" s="1" t="s">
        <v>41</v>
      </c>
      <c r="G17" s="1"/>
      <c r="H17" s="1">
        <v>16</v>
      </c>
      <c r="I17" s="1">
        <v>24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27"/>
      <c r="CF17" s="27"/>
      <c r="CG17" s="1"/>
      <c r="CH17" s="4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</row>
    <row r="18" spans="1:112" ht="12" customHeight="1" x14ac:dyDescent="0.2">
      <c r="A18" s="1"/>
      <c r="B18" s="1" t="s">
        <v>43</v>
      </c>
      <c r="C18" s="1"/>
      <c r="D18" s="1"/>
      <c r="E18" s="1"/>
      <c r="F18" s="1" t="s">
        <v>44</v>
      </c>
      <c r="G18" s="1"/>
      <c r="H18" s="1">
        <v>48</v>
      </c>
      <c r="I18" s="1">
        <v>36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27"/>
      <c r="CF18" s="27"/>
      <c r="CG18" s="1"/>
      <c r="CH18" s="4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</row>
    <row r="19" spans="1:112" ht="12" customHeight="1" x14ac:dyDescent="0.2">
      <c r="A19" s="1"/>
      <c r="B19" s="1" t="s">
        <v>45</v>
      </c>
      <c r="C19" s="1"/>
      <c r="D19" s="1"/>
      <c r="E19" s="1"/>
      <c r="F19" s="1" t="s">
        <v>46</v>
      </c>
      <c r="G19" s="1"/>
      <c r="H19" s="3">
        <v>72</v>
      </c>
      <c r="I19" s="3">
        <v>52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27"/>
      <c r="CF19" s="27"/>
      <c r="CG19" s="1"/>
      <c r="CH19" s="4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</row>
    <row r="20" spans="1:112" ht="12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27"/>
      <c r="CF20" s="27"/>
      <c r="CG20" s="1"/>
      <c r="CH20" s="4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</row>
    <row r="21" spans="1:112" ht="12" customHeight="1" x14ac:dyDescent="0.2">
      <c r="A21" s="1"/>
      <c r="B21" s="46"/>
      <c r="C21" s="1" t="s">
        <v>52</v>
      </c>
      <c r="D21" s="1"/>
      <c r="E21" s="1"/>
      <c r="F21" s="67"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27"/>
      <c r="CF21" s="27"/>
      <c r="CG21" s="1"/>
      <c r="CH21" s="4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</row>
    <row r="22" spans="1:112" ht="12" customHeight="1" x14ac:dyDescent="0.2">
      <c r="A22" s="1"/>
      <c r="B22" s="1"/>
      <c r="C22" s="1"/>
      <c r="D22" s="1"/>
      <c r="E22" s="1"/>
      <c r="F22" s="1">
        <v>250</v>
      </c>
      <c r="G22" s="1" t="s">
        <v>40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27"/>
      <c r="CF22" s="27"/>
      <c r="CG22" s="1"/>
      <c r="CH22" s="4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</row>
    <row r="23" spans="1:112" ht="12" customHeight="1" x14ac:dyDescent="0.2">
      <c r="A23" s="1"/>
      <c r="B23" s="1"/>
      <c r="C23" s="1"/>
      <c r="D23" s="1"/>
      <c r="E23" s="1"/>
      <c r="F23" s="1">
        <v>500</v>
      </c>
      <c r="G23" s="1" t="s">
        <v>41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27"/>
      <c r="CF23" s="27"/>
      <c r="CG23" s="1"/>
      <c r="CH23" s="4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</row>
    <row r="24" spans="1:112" ht="12" customHeight="1" x14ac:dyDescent="0.2">
      <c r="A24" s="1"/>
      <c r="B24" s="1"/>
      <c r="C24" s="1"/>
      <c r="D24" s="1"/>
      <c r="E24" s="1"/>
      <c r="F24" s="1">
        <v>1000</v>
      </c>
      <c r="G24" s="1" t="s">
        <v>44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27"/>
      <c r="CF24" s="27"/>
      <c r="CG24" s="1"/>
      <c r="CH24" s="4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</row>
    <row r="25" spans="1:112" ht="12" customHeight="1" x14ac:dyDescent="0.2">
      <c r="A25" s="1"/>
      <c r="B25" s="1"/>
      <c r="C25" s="1"/>
      <c r="D25" s="1"/>
      <c r="E25" s="1"/>
      <c r="F25" s="1">
        <v>3000</v>
      </c>
      <c r="G25" s="1" t="s">
        <v>46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27"/>
      <c r="CF25" s="27"/>
      <c r="CG25" s="1"/>
      <c r="CH25" s="4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</row>
    <row r="26" spans="1:112" ht="12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27"/>
      <c r="CF26" s="27"/>
      <c r="CG26" s="1"/>
      <c r="CH26" s="4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</row>
    <row r="27" spans="1:112" ht="12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27"/>
      <c r="CF27" s="27"/>
      <c r="CG27" s="1"/>
      <c r="CH27" s="4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</row>
    <row r="28" spans="1:112" ht="12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27"/>
      <c r="CF28" s="27"/>
      <c r="CG28" s="1"/>
      <c r="CH28" s="4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</row>
    <row r="29" spans="1:112" ht="12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27"/>
      <c r="CF29" s="27"/>
      <c r="CG29" s="1"/>
      <c r="CH29" s="4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</row>
    <row r="30" spans="1:112" ht="12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27"/>
      <c r="CF30" s="27"/>
      <c r="CG30" s="1"/>
      <c r="CH30" s="4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</row>
    <row r="31" spans="1:112" ht="12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27"/>
      <c r="CF31" s="27"/>
      <c r="CG31" s="1"/>
      <c r="CH31" s="4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</row>
    <row r="32" spans="1:112" ht="12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27"/>
      <c r="CF32" s="27"/>
      <c r="CG32" s="1"/>
      <c r="CH32" s="4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</row>
    <row r="33" spans="1:112" ht="12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27"/>
      <c r="CF33" s="27"/>
      <c r="CG33" s="1"/>
      <c r="CH33" s="4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</row>
    <row r="34" spans="1:112" ht="12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27"/>
      <c r="CF34" s="27"/>
      <c r="CG34" s="1"/>
      <c r="CH34" s="4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</row>
    <row r="35" spans="1:112" ht="12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27"/>
      <c r="CF35" s="27"/>
      <c r="CG35" s="1"/>
      <c r="CH35" s="4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</row>
    <row r="36" spans="1:112" ht="12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27"/>
      <c r="CF36" s="27"/>
      <c r="CG36" s="1"/>
      <c r="CH36" s="4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</row>
    <row r="37" spans="1:112" ht="12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27"/>
      <c r="CF37" s="27"/>
      <c r="CG37" s="1"/>
      <c r="CH37" s="4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</row>
    <row r="38" spans="1:112" ht="12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27"/>
      <c r="CF38" s="27"/>
      <c r="CG38" s="1"/>
      <c r="CH38" s="4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</row>
    <row r="39" spans="1:112" ht="12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27"/>
      <c r="CF39" s="27"/>
      <c r="CG39" s="1"/>
      <c r="CH39" s="4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</row>
    <row r="40" spans="1:112" ht="12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27"/>
      <c r="CF40" s="27"/>
      <c r="CG40" s="1"/>
      <c r="CH40" s="4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</row>
    <row r="41" spans="1:112" ht="12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27"/>
      <c r="CF41" s="27"/>
      <c r="CG41" s="1"/>
      <c r="CH41" s="4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</row>
    <row r="42" spans="1:112" ht="12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27"/>
      <c r="CF42" s="27"/>
      <c r="CG42" s="1"/>
      <c r="CH42" s="4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</row>
    <row r="43" spans="1:112" ht="13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27"/>
      <c r="CF43" s="27"/>
      <c r="CG43" s="1"/>
      <c r="CH43" s="4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</row>
    <row r="44" spans="1:112" ht="13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27"/>
      <c r="CF44" s="27"/>
      <c r="CG44" s="1"/>
      <c r="CH44" s="4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</row>
    <row r="45" spans="1:112" ht="13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27"/>
      <c r="CF45" s="27"/>
      <c r="CG45" s="1"/>
      <c r="CH45" s="4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</row>
    <row r="46" spans="1:112" ht="13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27"/>
      <c r="CF46" s="27"/>
      <c r="CG46" s="1"/>
      <c r="CH46" s="4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</row>
    <row r="47" spans="1:112" ht="13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27"/>
      <c r="CF47" s="27"/>
      <c r="CG47" s="1"/>
      <c r="CH47" s="4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</row>
    <row r="48" spans="1:112" ht="13.5" customHeight="1" x14ac:dyDescent="0.2"/>
    <row r="49" spans="1:112" ht="10.5" customHeight="1" x14ac:dyDescent="0.2"/>
    <row r="50" spans="1:112" ht="12.75" customHeight="1" x14ac:dyDescent="0.2"/>
    <row r="51" spans="1:112" ht="14.25" customHeight="1" x14ac:dyDescent="0.2"/>
    <row r="52" spans="1:112" s="7" customFormat="1" ht="14.25" customHeight="1" x14ac:dyDescent="0.2">
      <c r="A52" s="10"/>
      <c r="B52" s="9"/>
      <c r="C52" s="15"/>
      <c r="D52" s="9"/>
      <c r="E52" s="9"/>
      <c r="F52" s="16"/>
      <c r="G52" s="16"/>
      <c r="H52" s="16"/>
      <c r="I52" s="13"/>
      <c r="J52" s="16"/>
      <c r="K52" s="16"/>
      <c r="L52" s="16"/>
      <c r="M52" s="13"/>
      <c r="N52" s="20"/>
      <c r="O52" s="20"/>
      <c r="P52" s="20"/>
      <c r="Q52" s="19"/>
      <c r="R52" s="20"/>
      <c r="S52" s="20"/>
      <c r="T52" s="20"/>
      <c r="U52" s="19"/>
      <c r="V52" s="20"/>
      <c r="W52" s="20"/>
      <c r="X52" s="20"/>
      <c r="Y52" s="19"/>
      <c r="Z52" s="20"/>
      <c r="AA52" s="20"/>
      <c r="AB52" s="20"/>
      <c r="AC52" s="19"/>
      <c r="AD52" s="20"/>
      <c r="AE52" s="20"/>
      <c r="AF52" s="20"/>
      <c r="AG52" s="19"/>
      <c r="AH52" s="20"/>
      <c r="AI52" s="20"/>
      <c r="AJ52" s="20"/>
      <c r="AK52" s="19"/>
      <c r="AL52" s="20"/>
      <c r="AM52" s="20"/>
      <c r="AN52" s="20"/>
      <c r="AO52" s="19"/>
      <c r="AP52" s="20"/>
      <c r="AQ52" s="20"/>
      <c r="AR52" s="20"/>
      <c r="AS52" s="19"/>
      <c r="AT52" s="20"/>
      <c r="AU52" s="20"/>
      <c r="AV52" s="20"/>
      <c r="AW52" s="19"/>
      <c r="AX52" s="20"/>
      <c r="AY52" s="20"/>
      <c r="AZ52" s="20"/>
      <c r="BA52" s="19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3"/>
      <c r="CE52" s="26"/>
      <c r="CF52" s="26"/>
      <c r="CG52" s="3"/>
      <c r="CH52" s="32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</row>
    <row r="53" spans="1:112" ht="12" customHeight="1" x14ac:dyDescent="0.2"/>
    <row r="54" spans="1:112" ht="12" customHeight="1" x14ac:dyDescent="0.2"/>
    <row r="55" spans="1:112" ht="12" customHeight="1" x14ac:dyDescent="0.2"/>
    <row r="56" spans="1:112" ht="12" customHeight="1" x14ac:dyDescent="0.2"/>
    <row r="57" spans="1:112" ht="14.25" customHeight="1" x14ac:dyDescent="0.2"/>
    <row r="58" spans="1:112" s="12" customFormat="1" ht="14.25" customHeight="1" x14ac:dyDescent="0.2">
      <c r="A58" s="10"/>
      <c r="B58" s="9"/>
      <c r="C58" s="15"/>
      <c r="D58" s="9"/>
      <c r="E58" s="9"/>
      <c r="F58" s="16"/>
      <c r="G58" s="16"/>
      <c r="H58" s="16"/>
      <c r="I58" s="13"/>
      <c r="J58" s="16"/>
      <c r="K58" s="16"/>
      <c r="L58" s="16"/>
      <c r="M58" s="13"/>
      <c r="N58" s="20"/>
      <c r="O58" s="20"/>
      <c r="P58" s="20"/>
      <c r="Q58" s="19"/>
      <c r="R58" s="20"/>
      <c r="S58" s="20"/>
      <c r="T58" s="20"/>
      <c r="U58" s="19"/>
      <c r="V58" s="20"/>
      <c r="W58" s="20"/>
      <c r="X58" s="20"/>
      <c r="Y58" s="19"/>
      <c r="Z58" s="20"/>
      <c r="AA58" s="20"/>
      <c r="AB58" s="20"/>
      <c r="AC58" s="19"/>
      <c r="AD58" s="20"/>
      <c r="AE58" s="20"/>
      <c r="AF58" s="20"/>
      <c r="AG58" s="19"/>
      <c r="AH58" s="20"/>
      <c r="AI58" s="20"/>
      <c r="AJ58" s="20"/>
      <c r="AK58" s="19"/>
      <c r="AL58" s="20"/>
      <c r="AM58" s="20"/>
      <c r="AN58" s="20"/>
      <c r="AO58" s="19"/>
      <c r="AP58" s="20"/>
      <c r="AQ58" s="20"/>
      <c r="AR58" s="20"/>
      <c r="AS58" s="19"/>
      <c r="AT58" s="20"/>
      <c r="AU58" s="20"/>
      <c r="AV58" s="20"/>
      <c r="AW58" s="19"/>
      <c r="AX58" s="20"/>
      <c r="AY58" s="20"/>
      <c r="AZ58" s="20"/>
      <c r="BA58" s="19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3"/>
      <c r="CE58" s="26"/>
      <c r="CF58" s="26"/>
      <c r="CG58" s="3"/>
      <c r="CH58" s="32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</row>
    <row r="59" spans="1:112" s="6" customFormat="1" ht="12" customHeight="1" x14ac:dyDescent="0.2">
      <c r="A59" s="10"/>
      <c r="B59" s="9"/>
      <c r="C59" s="15"/>
      <c r="D59" s="9"/>
      <c r="E59" s="9"/>
      <c r="F59" s="16"/>
      <c r="G59" s="16"/>
      <c r="H59" s="16"/>
      <c r="I59" s="13"/>
      <c r="J59" s="16"/>
      <c r="K59" s="16"/>
      <c r="L59" s="16"/>
      <c r="M59" s="13"/>
      <c r="N59" s="20"/>
      <c r="O59" s="20"/>
      <c r="P59" s="20"/>
      <c r="Q59" s="19"/>
      <c r="R59" s="20"/>
      <c r="S59" s="20"/>
      <c r="T59" s="20"/>
      <c r="U59" s="19"/>
      <c r="V59" s="20"/>
      <c r="W59" s="20"/>
      <c r="X59" s="20"/>
      <c r="Y59" s="19"/>
      <c r="Z59" s="20"/>
      <c r="AA59" s="20"/>
      <c r="AB59" s="20"/>
      <c r="AC59" s="19"/>
      <c r="AD59" s="20"/>
      <c r="AE59" s="20"/>
      <c r="AF59" s="20"/>
      <c r="AG59" s="19"/>
      <c r="AH59" s="20"/>
      <c r="AI59" s="20"/>
      <c r="AJ59" s="20"/>
      <c r="AK59" s="19"/>
      <c r="AL59" s="20"/>
      <c r="AM59" s="20"/>
      <c r="AN59" s="20"/>
      <c r="AO59" s="19"/>
      <c r="AP59" s="20"/>
      <c r="AQ59" s="20"/>
      <c r="AR59" s="20"/>
      <c r="AS59" s="19"/>
      <c r="AT59" s="20"/>
      <c r="AU59" s="20"/>
      <c r="AV59" s="20"/>
      <c r="AW59" s="19"/>
      <c r="AX59" s="20"/>
      <c r="AY59" s="20"/>
      <c r="AZ59" s="20"/>
      <c r="BA59" s="19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E59" s="28"/>
      <c r="CF59" s="28"/>
      <c r="CH59" s="34"/>
    </row>
    <row r="60" spans="1:112" s="6" customFormat="1" ht="12" customHeight="1" x14ac:dyDescent="0.2">
      <c r="A60" s="10"/>
      <c r="B60" s="9"/>
      <c r="C60" s="15"/>
      <c r="D60" s="9"/>
      <c r="E60" s="9"/>
      <c r="F60" s="16"/>
      <c r="G60" s="16"/>
      <c r="H60" s="16"/>
      <c r="I60" s="13"/>
      <c r="J60" s="16"/>
      <c r="K60" s="16"/>
      <c r="L60" s="16"/>
      <c r="M60" s="13"/>
      <c r="N60" s="20"/>
      <c r="O60" s="20"/>
      <c r="P60" s="20"/>
      <c r="Q60" s="19"/>
      <c r="R60" s="20"/>
      <c r="S60" s="20"/>
      <c r="T60" s="20"/>
      <c r="U60" s="19"/>
      <c r="V60" s="20"/>
      <c r="W60" s="20"/>
      <c r="X60" s="20"/>
      <c r="Y60" s="19"/>
      <c r="Z60" s="20"/>
      <c r="AA60" s="20"/>
      <c r="AB60" s="20"/>
      <c r="AC60" s="19"/>
      <c r="AD60" s="20"/>
      <c r="AE60" s="20"/>
      <c r="AF60" s="20"/>
      <c r="AG60" s="19"/>
      <c r="AH60" s="20"/>
      <c r="AI60" s="20"/>
      <c r="AJ60" s="20"/>
      <c r="AK60" s="19"/>
      <c r="AL60" s="20"/>
      <c r="AM60" s="20"/>
      <c r="AN60" s="20"/>
      <c r="AO60" s="19"/>
      <c r="AP60" s="20"/>
      <c r="AQ60" s="20"/>
      <c r="AR60" s="20"/>
      <c r="AS60" s="19"/>
      <c r="AT60" s="20"/>
      <c r="AU60" s="20"/>
      <c r="AV60" s="20"/>
      <c r="AW60" s="19"/>
      <c r="AX60" s="20"/>
      <c r="AY60" s="20"/>
      <c r="AZ60" s="20"/>
      <c r="BA60" s="19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3"/>
      <c r="BU60" s="13"/>
      <c r="BV60" s="13"/>
      <c r="BW60" s="13"/>
      <c r="BX60" s="13"/>
      <c r="BY60" s="13"/>
      <c r="BZ60" s="13"/>
      <c r="CA60" s="13"/>
      <c r="CB60" s="13"/>
      <c r="CC60" s="13"/>
      <c r="CE60" s="28"/>
      <c r="CF60" s="28"/>
      <c r="CH60" s="34"/>
    </row>
    <row r="61" spans="1:112" ht="12" customHeight="1" x14ac:dyDescent="0.2"/>
    <row r="62" spans="1:112" s="3" customFormat="1" ht="12" customHeight="1" x14ac:dyDescent="0.2">
      <c r="A62" s="10"/>
      <c r="B62" s="9"/>
      <c r="C62" s="15"/>
      <c r="D62" s="9"/>
      <c r="E62" s="9"/>
      <c r="F62" s="16"/>
      <c r="G62" s="16"/>
      <c r="H62" s="16"/>
      <c r="I62" s="13"/>
      <c r="J62" s="16"/>
      <c r="K62" s="16"/>
      <c r="L62" s="16"/>
      <c r="M62" s="13"/>
      <c r="N62" s="20"/>
      <c r="O62" s="20"/>
      <c r="P62" s="20"/>
      <c r="Q62" s="19"/>
      <c r="R62" s="20"/>
      <c r="S62" s="20"/>
      <c r="T62" s="20"/>
      <c r="U62" s="19"/>
      <c r="V62" s="20"/>
      <c r="W62" s="20"/>
      <c r="X62" s="20"/>
      <c r="Y62" s="19"/>
      <c r="Z62" s="20"/>
      <c r="AA62" s="20"/>
      <c r="AB62" s="20"/>
      <c r="AC62" s="19"/>
      <c r="AD62" s="20"/>
      <c r="AE62" s="20"/>
      <c r="AF62" s="20"/>
      <c r="AG62" s="19"/>
      <c r="AH62" s="20"/>
      <c r="AI62" s="20"/>
      <c r="AJ62" s="20"/>
      <c r="AK62" s="19"/>
      <c r="AL62" s="20"/>
      <c r="AM62" s="20"/>
      <c r="AN62" s="20"/>
      <c r="AO62" s="19"/>
      <c r="AP62" s="20"/>
      <c r="AQ62" s="20"/>
      <c r="AR62" s="20"/>
      <c r="AS62" s="19"/>
      <c r="AT62" s="20"/>
      <c r="AU62" s="20"/>
      <c r="AV62" s="20"/>
      <c r="AW62" s="19"/>
      <c r="AX62" s="20"/>
      <c r="AY62" s="20"/>
      <c r="AZ62" s="20"/>
      <c r="BA62" s="19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3"/>
      <c r="BU62" s="13"/>
      <c r="BV62" s="13"/>
      <c r="BW62" s="13"/>
      <c r="BX62" s="13"/>
      <c r="BY62" s="13"/>
      <c r="BZ62" s="13"/>
      <c r="CA62" s="13"/>
      <c r="CB62" s="13"/>
      <c r="CC62" s="13"/>
      <c r="CE62" s="26"/>
      <c r="CF62" s="26"/>
      <c r="CH62" s="32"/>
    </row>
    <row r="64" spans="1:112" ht="11.25" customHeight="1" x14ac:dyDescent="0.2"/>
    <row r="66" spans="1:112" ht="11.25" customHeight="1" x14ac:dyDescent="0.2"/>
    <row r="68" spans="1:112" ht="11.25" customHeight="1" x14ac:dyDescent="0.2"/>
    <row r="70" spans="1:112" ht="11.25" customHeight="1" x14ac:dyDescent="0.2"/>
    <row r="71" spans="1:112" ht="12" customHeight="1" x14ac:dyDescent="0.2"/>
    <row r="72" spans="1:112" ht="14.25" customHeight="1" x14ac:dyDescent="0.2"/>
    <row r="74" spans="1:112" s="7" customFormat="1" x14ac:dyDescent="0.2">
      <c r="A74" s="10"/>
      <c r="B74" s="9"/>
      <c r="C74" s="15"/>
      <c r="D74" s="9"/>
      <c r="E74" s="9"/>
      <c r="F74" s="16"/>
      <c r="G74" s="16"/>
      <c r="H74" s="16"/>
      <c r="I74" s="13"/>
      <c r="J74" s="16"/>
      <c r="K74" s="16"/>
      <c r="L74" s="16"/>
      <c r="M74" s="13"/>
      <c r="N74" s="20"/>
      <c r="O74" s="20"/>
      <c r="P74" s="20"/>
      <c r="Q74" s="19"/>
      <c r="R74" s="20"/>
      <c r="S74" s="20"/>
      <c r="T74" s="20"/>
      <c r="U74" s="19"/>
      <c r="V74" s="20"/>
      <c r="W74" s="20"/>
      <c r="X74" s="20"/>
      <c r="Y74" s="19"/>
      <c r="Z74" s="20"/>
      <c r="AA74" s="20"/>
      <c r="AB74" s="20"/>
      <c r="AC74" s="19"/>
      <c r="AD74" s="20"/>
      <c r="AE74" s="20"/>
      <c r="AF74" s="20"/>
      <c r="AG74" s="19"/>
      <c r="AH74" s="20"/>
      <c r="AI74" s="20"/>
      <c r="AJ74" s="20"/>
      <c r="AK74" s="19"/>
      <c r="AL74" s="20"/>
      <c r="AM74" s="20"/>
      <c r="AN74" s="20"/>
      <c r="AO74" s="19"/>
      <c r="AP74" s="20"/>
      <c r="AQ74" s="20"/>
      <c r="AR74" s="20"/>
      <c r="AS74" s="19"/>
      <c r="AT74" s="20"/>
      <c r="AU74" s="20"/>
      <c r="AV74" s="20"/>
      <c r="AW74" s="19"/>
      <c r="AX74" s="20"/>
      <c r="AY74" s="20"/>
      <c r="AZ74" s="20"/>
      <c r="BA74" s="19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3"/>
      <c r="CE74" s="26"/>
      <c r="CF74" s="26"/>
      <c r="CG74" s="3"/>
      <c r="CH74" s="32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</row>
    <row r="78" spans="1:112" s="8" customFormat="1" ht="15.75" x14ac:dyDescent="0.2">
      <c r="A78" s="10"/>
      <c r="B78" s="9"/>
      <c r="C78" s="15"/>
      <c r="D78" s="9"/>
      <c r="E78" s="9"/>
      <c r="F78" s="16"/>
      <c r="G78" s="16"/>
      <c r="H78" s="16"/>
      <c r="I78" s="13"/>
      <c r="J78" s="16"/>
      <c r="K78" s="16"/>
      <c r="L78" s="16"/>
      <c r="M78" s="13"/>
      <c r="N78" s="20"/>
      <c r="O78" s="20"/>
      <c r="P78" s="20"/>
      <c r="Q78" s="19"/>
      <c r="R78" s="20"/>
      <c r="S78" s="20"/>
      <c r="T78" s="20"/>
      <c r="U78" s="19"/>
      <c r="V78" s="20"/>
      <c r="W78" s="20"/>
      <c r="X78" s="20"/>
      <c r="Y78" s="19"/>
      <c r="Z78" s="20"/>
      <c r="AA78" s="20"/>
      <c r="AB78" s="20"/>
      <c r="AC78" s="19"/>
      <c r="AD78" s="20"/>
      <c r="AE78" s="20"/>
      <c r="AF78" s="20"/>
      <c r="AG78" s="19"/>
      <c r="AH78" s="20"/>
      <c r="AI78" s="20"/>
      <c r="AJ78" s="20"/>
      <c r="AK78" s="19"/>
      <c r="AL78" s="20"/>
      <c r="AM78" s="20"/>
      <c r="AN78" s="20"/>
      <c r="AO78" s="19"/>
      <c r="AP78" s="20"/>
      <c r="AQ78" s="20"/>
      <c r="AR78" s="20"/>
      <c r="AS78" s="19"/>
      <c r="AT78" s="20"/>
      <c r="AU78" s="20"/>
      <c r="AV78" s="20"/>
      <c r="AW78" s="19"/>
      <c r="AX78" s="20"/>
      <c r="AY78" s="20"/>
      <c r="AZ78" s="20"/>
      <c r="BA78" s="19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E78" s="29"/>
      <c r="CF78" s="29"/>
      <c r="CH78" s="35"/>
    </row>
    <row r="79" spans="1:112" s="8" customFormat="1" ht="15.75" x14ac:dyDescent="0.2">
      <c r="A79" s="10"/>
      <c r="B79" s="9"/>
      <c r="C79" s="15"/>
      <c r="D79" s="9"/>
      <c r="E79" s="9"/>
      <c r="F79" s="16"/>
      <c r="G79" s="16"/>
      <c r="H79" s="16"/>
      <c r="I79" s="13"/>
      <c r="J79" s="16"/>
      <c r="K79" s="16"/>
      <c r="L79" s="16"/>
      <c r="M79" s="13"/>
      <c r="N79" s="20"/>
      <c r="O79" s="20"/>
      <c r="P79" s="20"/>
      <c r="Q79" s="19"/>
      <c r="R79" s="20"/>
      <c r="S79" s="20"/>
      <c r="T79" s="20"/>
      <c r="U79" s="19"/>
      <c r="V79" s="20"/>
      <c r="W79" s="20"/>
      <c r="X79" s="20"/>
      <c r="Y79" s="19"/>
      <c r="Z79" s="20"/>
      <c r="AA79" s="20"/>
      <c r="AB79" s="20"/>
      <c r="AC79" s="19"/>
      <c r="AD79" s="20"/>
      <c r="AE79" s="20"/>
      <c r="AF79" s="20"/>
      <c r="AG79" s="19"/>
      <c r="AH79" s="20"/>
      <c r="AI79" s="20"/>
      <c r="AJ79" s="20"/>
      <c r="AK79" s="19"/>
      <c r="AL79" s="20"/>
      <c r="AM79" s="20"/>
      <c r="AN79" s="20"/>
      <c r="AO79" s="19"/>
      <c r="AP79" s="20"/>
      <c r="AQ79" s="20"/>
      <c r="AR79" s="20"/>
      <c r="AS79" s="19"/>
      <c r="AT79" s="20"/>
      <c r="AU79" s="20"/>
      <c r="AV79" s="20"/>
      <c r="AW79" s="19"/>
      <c r="AX79" s="20"/>
      <c r="AY79" s="20"/>
      <c r="AZ79" s="20"/>
      <c r="BA79" s="19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E79" s="29"/>
      <c r="CF79" s="29"/>
      <c r="CH79" s="35"/>
    </row>
    <row r="80" spans="1:112" s="8" customFormat="1" ht="15.75" x14ac:dyDescent="0.2">
      <c r="A80" s="10"/>
      <c r="B80" s="9"/>
      <c r="C80" s="15"/>
      <c r="D80" s="9"/>
      <c r="E80" s="9"/>
      <c r="F80" s="16"/>
      <c r="G80" s="16"/>
      <c r="H80" s="16"/>
      <c r="I80" s="13"/>
      <c r="J80" s="16"/>
      <c r="K80" s="16"/>
      <c r="L80" s="16"/>
      <c r="M80" s="13"/>
      <c r="N80" s="20"/>
      <c r="O80" s="20"/>
      <c r="P80" s="20"/>
      <c r="Q80" s="19"/>
      <c r="R80" s="20"/>
      <c r="S80" s="20"/>
      <c r="T80" s="20"/>
      <c r="U80" s="19"/>
      <c r="V80" s="20"/>
      <c r="W80" s="20"/>
      <c r="X80" s="20"/>
      <c r="Y80" s="19"/>
      <c r="Z80" s="20"/>
      <c r="AA80" s="20"/>
      <c r="AB80" s="20"/>
      <c r="AC80" s="19"/>
      <c r="AD80" s="20"/>
      <c r="AE80" s="20"/>
      <c r="AF80" s="20"/>
      <c r="AG80" s="19"/>
      <c r="AH80" s="20"/>
      <c r="AI80" s="20"/>
      <c r="AJ80" s="20"/>
      <c r="AK80" s="19"/>
      <c r="AL80" s="20"/>
      <c r="AM80" s="20"/>
      <c r="AN80" s="20"/>
      <c r="AO80" s="19"/>
      <c r="AP80" s="20"/>
      <c r="AQ80" s="20"/>
      <c r="AR80" s="20"/>
      <c r="AS80" s="19"/>
      <c r="AT80" s="20"/>
      <c r="AU80" s="20"/>
      <c r="AV80" s="20"/>
      <c r="AW80" s="19"/>
      <c r="AX80" s="20"/>
      <c r="AY80" s="20"/>
      <c r="AZ80" s="20"/>
      <c r="BA80" s="19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E80" s="29"/>
      <c r="CF80" s="29"/>
      <c r="CH80" s="35"/>
    </row>
    <row r="81" spans="1:146" s="8" customFormat="1" ht="15.75" x14ac:dyDescent="0.2">
      <c r="A81" s="10"/>
      <c r="B81" s="9"/>
      <c r="C81" s="15"/>
      <c r="D81" s="9"/>
      <c r="E81" s="9"/>
      <c r="F81" s="16"/>
      <c r="G81" s="16"/>
      <c r="H81" s="16"/>
      <c r="I81" s="13"/>
      <c r="J81" s="16"/>
      <c r="K81" s="16"/>
      <c r="L81" s="16"/>
      <c r="M81" s="13"/>
      <c r="N81" s="20"/>
      <c r="O81" s="20"/>
      <c r="P81" s="20"/>
      <c r="Q81" s="19"/>
      <c r="R81" s="20"/>
      <c r="S81" s="20"/>
      <c r="T81" s="20"/>
      <c r="U81" s="19"/>
      <c r="V81" s="20"/>
      <c r="W81" s="20"/>
      <c r="X81" s="20"/>
      <c r="Y81" s="19"/>
      <c r="Z81" s="20"/>
      <c r="AA81" s="20"/>
      <c r="AB81" s="20"/>
      <c r="AC81" s="19"/>
      <c r="AD81" s="20"/>
      <c r="AE81" s="20"/>
      <c r="AF81" s="20"/>
      <c r="AG81" s="19"/>
      <c r="AH81" s="20"/>
      <c r="AI81" s="20"/>
      <c r="AJ81" s="20"/>
      <c r="AK81" s="19"/>
      <c r="AL81" s="20"/>
      <c r="AM81" s="20"/>
      <c r="AN81" s="20"/>
      <c r="AO81" s="19"/>
      <c r="AP81" s="20"/>
      <c r="AQ81" s="20"/>
      <c r="AR81" s="20"/>
      <c r="AS81" s="19"/>
      <c r="AT81" s="20"/>
      <c r="AU81" s="20"/>
      <c r="AV81" s="20"/>
      <c r="AW81" s="19"/>
      <c r="AX81" s="20"/>
      <c r="AY81" s="20"/>
      <c r="AZ81" s="20"/>
      <c r="BA81" s="19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E81" s="29"/>
      <c r="CF81" s="29"/>
      <c r="CH81" s="35"/>
    </row>
    <row r="82" spans="1:146" s="8" customFormat="1" ht="15.75" x14ac:dyDescent="0.2">
      <c r="A82" s="10"/>
      <c r="B82" s="9"/>
      <c r="C82" s="15"/>
      <c r="D82" s="9"/>
      <c r="E82" s="9"/>
      <c r="F82" s="16"/>
      <c r="G82" s="16"/>
      <c r="H82" s="16"/>
      <c r="I82" s="13"/>
      <c r="J82" s="16"/>
      <c r="K82" s="16"/>
      <c r="L82" s="16"/>
      <c r="M82" s="13"/>
      <c r="N82" s="20"/>
      <c r="O82" s="20"/>
      <c r="P82" s="20"/>
      <c r="Q82" s="19"/>
      <c r="R82" s="20"/>
      <c r="S82" s="20"/>
      <c r="T82" s="20"/>
      <c r="U82" s="19"/>
      <c r="V82" s="20"/>
      <c r="W82" s="20"/>
      <c r="X82" s="20"/>
      <c r="Y82" s="19"/>
      <c r="Z82" s="20"/>
      <c r="AA82" s="20"/>
      <c r="AB82" s="20"/>
      <c r="AC82" s="19"/>
      <c r="AD82" s="20"/>
      <c r="AE82" s="20"/>
      <c r="AF82" s="20"/>
      <c r="AG82" s="19"/>
      <c r="AH82" s="20"/>
      <c r="AI82" s="20"/>
      <c r="AJ82" s="20"/>
      <c r="AK82" s="19"/>
      <c r="AL82" s="20"/>
      <c r="AM82" s="20"/>
      <c r="AN82" s="20"/>
      <c r="AO82" s="19"/>
      <c r="AP82" s="20"/>
      <c r="AQ82" s="20"/>
      <c r="AR82" s="20"/>
      <c r="AS82" s="19"/>
      <c r="AT82" s="20"/>
      <c r="AU82" s="20"/>
      <c r="AV82" s="20"/>
      <c r="AW82" s="19"/>
      <c r="AX82" s="20"/>
      <c r="AY82" s="20"/>
      <c r="AZ82" s="20"/>
      <c r="BA82" s="19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E82" s="29"/>
      <c r="CF82" s="29"/>
      <c r="CH82" s="35"/>
    </row>
    <row r="83" spans="1:146" ht="14.25" customHeight="1" x14ac:dyDescent="0.2"/>
    <row r="84" spans="1:146" s="3" customFormat="1" x14ac:dyDescent="0.2">
      <c r="A84" s="10"/>
      <c r="B84" s="9"/>
      <c r="C84" s="15"/>
      <c r="D84" s="9"/>
      <c r="E84" s="9"/>
      <c r="F84" s="16"/>
      <c r="G84" s="16"/>
      <c r="H84" s="16"/>
      <c r="I84" s="13"/>
      <c r="J84" s="16"/>
      <c r="K84" s="16"/>
      <c r="L84" s="16"/>
      <c r="M84" s="13"/>
      <c r="N84" s="20"/>
      <c r="O84" s="20"/>
      <c r="P84" s="20"/>
      <c r="Q84" s="19"/>
      <c r="R84" s="20"/>
      <c r="S84" s="20"/>
      <c r="T84" s="20"/>
      <c r="U84" s="19"/>
      <c r="V84" s="20"/>
      <c r="W84" s="20"/>
      <c r="X84" s="20"/>
      <c r="Y84" s="19"/>
      <c r="Z84" s="20"/>
      <c r="AA84" s="20"/>
      <c r="AB84" s="20"/>
      <c r="AC84" s="19"/>
      <c r="AD84" s="20"/>
      <c r="AE84" s="20"/>
      <c r="AF84" s="20"/>
      <c r="AG84" s="19"/>
      <c r="AH84" s="20"/>
      <c r="AI84" s="20"/>
      <c r="AJ84" s="20"/>
      <c r="AK84" s="19"/>
      <c r="AL84" s="20"/>
      <c r="AM84" s="20"/>
      <c r="AN84" s="20"/>
      <c r="AO84" s="19"/>
      <c r="AP84" s="20"/>
      <c r="AQ84" s="20"/>
      <c r="AR84" s="20"/>
      <c r="AS84" s="19"/>
      <c r="AT84" s="20"/>
      <c r="AU84" s="20"/>
      <c r="AV84" s="20"/>
      <c r="AW84" s="19"/>
      <c r="AX84" s="20"/>
      <c r="AY84" s="20"/>
      <c r="AZ84" s="20"/>
      <c r="BA84" s="19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E84" s="26"/>
      <c r="CF84" s="26"/>
      <c r="CH84" s="32"/>
    </row>
    <row r="85" spans="1:146" ht="12" customHeight="1" x14ac:dyDescent="0.2"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</row>
    <row r="86" spans="1:146" x14ac:dyDescent="0.2"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</row>
    <row r="87" spans="1:146" x14ac:dyDescent="0.2"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</row>
    <row r="88" spans="1:146" ht="12" customHeight="1" x14ac:dyDescent="0.2"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</row>
    <row r="89" spans="1:146" x14ac:dyDescent="0.2"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</row>
    <row r="90" spans="1:146" ht="18" customHeight="1" x14ac:dyDescent="0.2"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</row>
  </sheetData>
  <mergeCells count="72">
    <mergeCell ref="CB13:CB14"/>
    <mergeCell ref="BX10:BY10"/>
    <mergeCell ref="BT12:BU12"/>
    <mergeCell ref="BV12:BW12"/>
    <mergeCell ref="BX12:BY12"/>
    <mergeCell ref="CB5:CB6"/>
    <mergeCell ref="CB7:CB8"/>
    <mergeCell ref="CB9:CB10"/>
    <mergeCell ref="CB11:CB12"/>
    <mergeCell ref="BV14:BW14"/>
    <mergeCell ref="BX14:BY14"/>
    <mergeCell ref="BT6:BU6"/>
    <mergeCell ref="BV6:BW6"/>
    <mergeCell ref="BX6:BY6"/>
    <mergeCell ref="BT8:BU8"/>
    <mergeCell ref="BV8:BW8"/>
    <mergeCell ref="BX8:BY8"/>
    <mergeCell ref="BT10:BU10"/>
    <mergeCell ref="BV10:BW10"/>
    <mergeCell ref="B5:B6"/>
    <mergeCell ref="B7:B8"/>
    <mergeCell ref="B9:B10"/>
    <mergeCell ref="B11:B12"/>
    <mergeCell ref="B13:B14"/>
    <mergeCell ref="BT14:BU14"/>
    <mergeCell ref="BV2:BW2"/>
    <mergeCell ref="AD2:AG3"/>
    <mergeCell ref="BT1:CA1"/>
    <mergeCell ref="CB1:CB3"/>
    <mergeCell ref="CC1:CC3"/>
    <mergeCell ref="AT2:AW3"/>
    <mergeCell ref="AX2:BA3"/>
    <mergeCell ref="F1:BS1"/>
    <mergeCell ref="V2:Y3"/>
    <mergeCell ref="A13:A14"/>
    <mergeCell ref="A1:A3"/>
    <mergeCell ref="A5:A6"/>
    <mergeCell ref="A7:A8"/>
    <mergeCell ref="A9:A10"/>
    <mergeCell ref="C5:C6"/>
    <mergeCell ref="C11:C12"/>
    <mergeCell ref="C9:C10"/>
    <mergeCell ref="C13:C14"/>
    <mergeCell ref="B1:B3"/>
    <mergeCell ref="BZ2:CA2"/>
    <mergeCell ref="BT2:BU2"/>
    <mergeCell ref="BX2:BY2"/>
    <mergeCell ref="C1:C3"/>
    <mergeCell ref="C7:C8"/>
    <mergeCell ref="A11:A12"/>
    <mergeCell ref="R2:U3"/>
    <mergeCell ref="F2:I3"/>
    <mergeCell ref="J2:M3"/>
    <mergeCell ref="N2:Q3"/>
    <mergeCell ref="E9:E10"/>
    <mergeCell ref="E11:E12"/>
    <mergeCell ref="E13:E14"/>
    <mergeCell ref="AH2:AK3"/>
    <mergeCell ref="AL2:AO3"/>
    <mergeCell ref="AP2:AS3"/>
    <mergeCell ref="Z2:AC3"/>
    <mergeCell ref="E7:E8"/>
    <mergeCell ref="CE1:CF3"/>
    <mergeCell ref="CD5:CD14"/>
    <mergeCell ref="D1:D3"/>
    <mergeCell ref="D5:D6"/>
    <mergeCell ref="D7:D8"/>
    <mergeCell ref="D9:D10"/>
    <mergeCell ref="D11:D12"/>
    <mergeCell ref="D13:D14"/>
    <mergeCell ref="E1:E3"/>
    <mergeCell ref="E5:E6"/>
  </mergeCells>
  <phoneticPr fontId="3" type="noConversion"/>
  <printOptions horizontalCentered="1"/>
  <pageMargins left="0.31496062992125984" right="0.15748031496062992" top="0.59055118110236227" bottom="0.39370078740157483" header="0.51181102362204722" footer="0.23622047244094491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график</vt:lpstr>
      <vt:lpstr>график!Заголовки_для_печати</vt:lpstr>
      <vt:lpstr>график!Область_печати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</dc:creator>
  <cp:lastModifiedBy>evg</cp:lastModifiedBy>
  <cp:lastPrinted>2016-08-25T08:32:39Z</cp:lastPrinted>
  <dcterms:created xsi:type="dcterms:W3CDTF">2004-12-07T08:11:33Z</dcterms:created>
  <dcterms:modified xsi:type="dcterms:W3CDTF">2017-07-03T13:08:41Z</dcterms:modified>
</cp:coreProperties>
</file>