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90" windowWidth="15015" windowHeight="5610" activeTab="1"/>
  </bookViews>
  <sheets>
    <sheet name="выручка|курс" sheetId="1" r:id="rId1"/>
    <sheet name="выручка|цена" sheetId="2" r:id="rId2"/>
  </sheets>
  <externalReferences>
    <externalReference r:id="rId3"/>
  </externalReferences>
  <calcPr calcId="125725" refMode="R1C1"/>
</workbook>
</file>

<file path=xl/calcChain.xml><?xml version="1.0" encoding="utf-8"?>
<calcChain xmlns="http://schemas.openxmlformats.org/spreadsheetml/2006/main">
  <c r="B5" i="1"/>
  <c r="H5" i="2"/>
  <c r="G5"/>
  <c r="F5"/>
  <c r="E5"/>
  <c r="D5"/>
  <c r="C5"/>
  <c r="B5"/>
  <c r="A5"/>
  <c r="H4"/>
  <c r="G4"/>
  <c r="F4"/>
  <c r="E4"/>
  <c r="D4"/>
  <c r="C4"/>
  <c r="B4"/>
  <c r="A4"/>
  <c r="H3"/>
  <c r="G3"/>
  <c r="F3"/>
  <c r="E3"/>
  <c r="D3"/>
  <c r="C3"/>
  <c r="B3"/>
  <c r="A3"/>
  <c r="H2"/>
  <c r="H6" s="1"/>
  <c r="G2"/>
  <c r="G6" s="1"/>
  <c r="F2"/>
  <c r="F6" s="1"/>
  <c r="E2"/>
  <c r="E6" s="1"/>
  <c r="D2"/>
  <c r="D6" s="1"/>
  <c r="C2"/>
  <c r="C6" s="1"/>
  <c r="B2"/>
  <c r="B6" s="1"/>
  <c r="A2"/>
  <c r="H5" i="1"/>
  <c r="G5"/>
  <c r="F5"/>
  <c r="E5"/>
  <c r="D5"/>
  <c r="C5"/>
</calcChain>
</file>

<file path=xl/sharedStrings.xml><?xml version="1.0" encoding="utf-8"?>
<sst xmlns="http://schemas.openxmlformats.org/spreadsheetml/2006/main" count="8" uniqueCount="8">
  <si>
    <t>курс у.е.</t>
  </si>
  <si>
    <t xml:space="preserve">выручка внешняя, у.е. </t>
  </si>
  <si>
    <t xml:space="preserve">выручка внутрення, руб. </t>
  </si>
  <si>
    <t xml:space="preserve">выручка </t>
  </si>
  <si>
    <t xml:space="preserve">Выручка </t>
  </si>
  <si>
    <t>R[-2]C='выручка|курс'!R[-3]C</t>
  </si>
  <si>
    <t>Выручка</t>
  </si>
  <si>
    <t xml:space="preserve">И изменения отражаются в этой ячейке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</si>
</sst>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171451</xdr:colOff>
      <xdr:row>1</xdr:row>
      <xdr:rowOff>190500</xdr:rowOff>
    </xdr:from>
    <xdr:ext cx="2247900" cy="436786"/>
    <xdr:sp macro="" textlink="">
      <xdr:nvSpPr>
        <xdr:cNvPr id="2" name="TextBox 1"/>
        <xdr:cNvSpPr txBox="1"/>
      </xdr:nvSpPr>
      <xdr:spPr>
        <a:xfrm>
          <a:off x="6067426" y="381000"/>
          <a:ext cx="224790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ru-RU" sz="1100"/>
            <a:t>Меняю здесь значения или на листе выручка/курс</a:t>
          </a:r>
        </a:p>
      </xdr:txBody>
    </xdr:sp>
    <xdr:clientData/>
  </xdr:oneCellAnchor>
  <xdr:twoCellAnchor>
    <xdr:from>
      <xdr:col>8</xdr:col>
      <xdr:colOff>76200</xdr:colOff>
      <xdr:row>1</xdr:row>
      <xdr:rowOff>57150</xdr:rowOff>
    </xdr:from>
    <xdr:to>
      <xdr:col>12</xdr:col>
      <xdr:colOff>438150</xdr:colOff>
      <xdr:row>4</xdr:row>
      <xdr:rowOff>38100</xdr:rowOff>
    </xdr:to>
    <xdr:sp macro="" textlink="">
      <xdr:nvSpPr>
        <xdr:cNvPr id="3" name="Прямоугольник 2"/>
        <xdr:cNvSpPr/>
      </xdr:nvSpPr>
      <xdr:spPr>
        <a:xfrm>
          <a:off x="5972175" y="247650"/>
          <a:ext cx="2800350" cy="1123950"/>
        </a:xfrm>
        <a:prstGeom prst="rect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4</xdr:col>
      <xdr:colOff>76209</xdr:colOff>
      <xdr:row>4</xdr:row>
      <xdr:rowOff>38100</xdr:rowOff>
    </xdr:from>
    <xdr:to>
      <xdr:col>10</xdr:col>
      <xdr:colOff>257176</xdr:colOff>
      <xdr:row>7</xdr:row>
      <xdr:rowOff>161925</xdr:rowOff>
    </xdr:to>
    <xdr:cxnSp macro="">
      <xdr:nvCxnSpPr>
        <xdr:cNvPr id="6" name="Скругленная соединительная линия 5"/>
        <xdr:cNvCxnSpPr>
          <a:stCxn id="3" idx="2"/>
        </xdr:cNvCxnSpPr>
      </xdr:nvCxnSpPr>
      <xdr:spPr>
        <a:xfrm rot="5400000">
          <a:off x="5105405" y="-200021"/>
          <a:ext cx="695325" cy="3838567"/>
        </a:xfrm>
        <a:prstGeom prst="curved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40;&#1053;&#1061;&#1080;&#1043;&#1057;/&#1076;&#1080;&#1072;&#1075;&#1085;&#1086;&#1089;&#1090;&#1080;&#1082;&#1072;/&#1048;&#1090;&#1086;&#1075;&#1086;&#1074;&#1099;&#1081;%20&#1074;&#1072;&#1088;&#1080;&#1072;&#1085;&#1090;%20&#1088;&#1072;&#1089;&#1095;&#1077;&#1090;&#1085;&#1099;&#1093;%20&#1090;&#1072;&#1073;&#1083;&#1080;&#109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ин. отчетность"/>
      <sheetName val="Фин. диагностика"/>
      <sheetName val="прогноз"/>
      <sheetName val="расчёты"/>
      <sheetName val="выручка|курс"/>
      <sheetName val="выручка|цена"/>
    </sheetNames>
    <sheetDataSet>
      <sheetData sheetId="0"/>
      <sheetData sheetId="1"/>
      <sheetData sheetId="2"/>
      <sheetData sheetId="3">
        <row r="2">
          <cell r="A2" t="str">
            <v>Объём продаж , млн. т.</v>
          </cell>
          <cell r="B2">
            <v>0.85</v>
          </cell>
          <cell r="C2">
            <v>0.88900000000000001</v>
          </cell>
          <cell r="D2">
            <v>1.109</v>
          </cell>
          <cell r="E2">
            <v>1.286</v>
          </cell>
          <cell r="F2">
            <v>1.5</v>
          </cell>
          <cell r="G2">
            <v>1.4</v>
          </cell>
          <cell r="H2">
            <v>1.39</v>
          </cell>
        </row>
        <row r="6">
          <cell r="A6" t="str">
            <v xml:space="preserve">Средняя цена за тонну азотосодержащих, руб.  </v>
          </cell>
          <cell r="B6">
            <v>8249.4117647058829</v>
          </cell>
          <cell r="C6">
            <v>12066.366704161979</v>
          </cell>
          <cell r="D6">
            <v>11765.554553651938</v>
          </cell>
          <cell r="E6">
            <v>9961.1197511664068</v>
          </cell>
          <cell r="F6">
            <v>11084</v>
          </cell>
          <cell r="G6">
            <v>15410.000000000002</v>
          </cell>
          <cell r="H6">
            <v>13546.043165467627</v>
          </cell>
        </row>
        <row r="12">
          <cell r="A12" t="str">
            <v>Объём продаж , млн. т.</v>
          </cell>
          <cell r="B12">
            <v>3.8420000000000001</v>
          </cell>
          <cell r="C12">
            <v>4.0620000000000003</v>
          </cell>
          <cell r="D12">
            <v>4.2290000000000001</v>
          </cell>
          <cell r="E12">
            <v>4.7699999999999996</v>
          </cell>
          <cell r="F12">
            <v>4.7</v>
          </cell>
          <cell r="G12">
            <v>5.3</v>
          </cell>
          <cell r="H12">
            <v>5.9249999999999998</v>
          </cell>
        </row>
        <row r="16">
          <cell r="A16" t="str">
            <v>Средняя цена за тонну фосфоросодержащей продукции, руб.</v>
          </cell>
          <cell r="B16">
            <v>17915.668922436231</v>
          </cell>
          <cell r="C16">
            <v>21905.957656326929</v>
          </cell>
          <cell r="D16">
            <v>21573.185150153698</v>
          </cell>
          <cell r="E16">
            <v>19091.19496855346</v>
          </cell>
          <cell r="F16">
            <v>22517.446808510638</v>
          </cell>
          <cell r="G16">
            <v>31590.566037735851</v>
          </cell>
          <cell r="H16">
            <v>28377.383966244728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"/>
  <sheetViews>
    <sheetView workbookViewId="0">
      <selection activeCell="C10" sqref="C10"/>
    </sheetView>
  </sheetViews>
  <sheetFormatPr defaultRowHeight="15"/>
  <cols>
    <col min="1" max="1" width="23" bestFit="1" customWidth="1"/>
  </cols>
  <sheetData>
    <row r="1" spans="1:8">
      <c r="B1">
        <v>2010</v>
      </c>
      <c r="C1">
        <v>2011</v>
      </c>
      <c r="D1">
        <v>2012</v>
      </c>
      <c r="E1">
        <v>2013</v>
      </c>
      <c r="F1">
        <v>2014</v>
      </c>
      <c r="G1">
        <v>2015</v>
      </c>
      <c r="H1">
        <v>2016</v>
      </c>
    </row>
    <row r="2" spans="1:8">
      <c r="A2" t="s">
        <v>0</v>
      </c>
      <c r="B2">
        <v>32.6</v>
      </c>
      <c r="C2">
        <v>31.5</v>
      </c>
      <c r="D2">
        <v>32.799999999999997</v>
      </c>
      <c r="E2">
        <v>34.299999999999997</v>
      </c>
      <c r="F2">
        <v>44.1</v>
      </c>
      <c r="G2">
        <v>63.1</v>
      </c>
      <c r="H2">
        <v>69.5</v>
      </c>
    </row>
    <row r="3" spans="1:8">
      <c r="A3" t="s">
        <v>1</v>
      </c>
      <c r="B3">
        <v>1533.1</v>
      </c>
      <c r="C3">
        <v>2228.6999999999998</v>
      </c>
      <c r="D3">
        <v>2199.9</v>
      </c>
      <c r="E3">
        <v>2065.8000000000002</v>
      </c>
      <c r="F3">
        <v>1968.2</v>
      </c>
      <c r="G3">
        <v>2200.3000000000002</v>
      </c>
      <c r="H3">
        <v>1793.9</v>
      </c>
    </row>
    <row r="4" spans="1:8">
      <c r="A4" t="s">
        <v>2</v>
      </c>
      <c r="B4">
        <v>25838</v>
      </c>
      <c r="C4">
        <v>29446</v>
      </c>
      <c r="D4">
        <v>32118</v>
      </c>
      <c r="E4">
        <v>33019</v>
      </c>
      <c r="F4">
        <v>35616</v>
      </c>
      <c r="G4">
        <v>50147</v>
      </c>
      <c r="H4">
        <v>62243</v>
      </c>
    </row>
    <row r="5" spans="1:8">
      <c r="A5" t="s">
        <v>3</v>
      </c>
      <c r="B5" s="1">
        <f>B2*B3+B4+1134</f>
        <v>76951.06</v>
      </c>
      <c r="C5" s="1">
        <f>C2*C3+C4+868</f>
        <v>100518.04999999999</v>
      </c>
      <c r="D5" s="1">
        <f>D2*D3+D4+1028</f>
        <v>105302.72</v>
      </c>
      <c r="E5" s="1">
        <f>E2*E3+E4+690</f>
        <v>104565.94</v>
      </c>
      <c r="F5" s="1">
        <f>F2*F3+F4+710</f>
        <v>123123.62000000001</v>
      </c>
      <c r="G5" s="1">
        <f>G2*G3+G4+746</f>
        <v>189731.93000000002</v>
      </c>
      <c r="H5" s="1">
        <f>H2*H3+H4+823</f>
        <v>187742.05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F11" sqref="F11"/>
    </sheetView>
  </sheetViews>
  <sheetFormatPr defaultRowHeight="15"/>
  <cols>
    <col min="1" max="1" width="24.42578125" customWidth="1"/>
  </cols>
  <sheetData>
    <row r="1" spans="1:10">
      <c r="B1">
        <v>2010</v>
      </c>
      <c r="C1">
        <v>2011</v>
      </c>
      <c r="D1">
        <v>2012</v>
      </c>
      <c r="E1">
        <v>2013</v>
      </c>
      <c r="F1">
        <v>2014</v>
      </c>
      <c r="G1">
        <v>2015</v>
      </c>
      <c r="H1">
        <v>2016</v>
      </c>
    </row>
    <row r="2" spans="1:10" ht="30">
      <c r="A2" s="2" t="str">
        <f>[1]расчёты!A6</f>
        <v xml:space="preserve">Средняя цена за тонну азотосодержащих, руб.  </v>
      </c>
      <c r="B2">
        <f>[1]расчёты!B6</f>
        <v>8249.4117647058829</v>
      </c>
      <c r="C2">
        <f>[1]расчёты!C6</f>
        <v>12066.366704161979</v>
      </c>
      <c r="D2">
        <f>[1]расчёты!D6</f>
        <v>11765.554553651938</v>
      </c>
      <c r="E2">
        <f>[1]расчёты!E6</f>
        <v>9961.1197511664068</v>
      </c>
      <c r="F2">
        <f>[1]расчёты!F6</f>
        <v>11084</v>
      </c>
      <c r="G2">
        <f>[1]расчёты!G6</f>
        <v>15410.000000000002</v>
      </c>
      <c r="H2">
        <f>[1]расчёты!H6</f>
        <v>13546.043165467627</v>
      </c>
    </row>
    <row r="3" spans="1:10" ht="45">
      <c r="A3" s="2" t="str">
        <f>[1]расчёты!A16</f>
        <v>Средняя цена за тонну фосфоросодержащей продукции, руб.</v>
      </c>
      <c r="B3" s="2">
        <f>[1]расчёты!B16</f>
        <v>17915.668922436231</v>
      </c>
      <c r="C3" s="2">
        <f>[1]расчёты!C16</f>
        <v>21905.957656326929</v>
      </c>
      <c r="D3" s="2">
        <f>[1]расчёты!D16</f>
        <v>21573.185150153698</v>
      </c>
      <c r="E3" s="2">
        <f>[1]расчёты!E16</f>
        <v>19091.19496855346</v>
      </c>
      <c r="F3" s="2">
        <f>[1]расчёты!F16</f>
        <v>22517.446808510638</v>
      </c>
      <c r="G3" s="2">
        <f>[1]расчёты!G16</f>
        <v>31590.566037735851</v>
      </c>
      <c r="H3" s="2">
        <f>[1]расчёты!H16</f>
        <v>28377.383966244728</v>
      </c>
    </row>
    <row r="4" spans="1:10">
      <c r="A4" s="3" t="str">
        <f>[1]расчёты!A2</f>
        <v>Объём продаж , млн. т.</v>
      </c>
      <c r="B4" s="3">
        <f>[1]расчёты!B2</f>
        <v>0.85</v>
      </c>
      <c r="C4" s="3">
        <f>[1]расчёты!C2</f>
        <v>0.88900000000000001</v>
      </c>
      <c r="D4" s="3">
        <f>[1]расчёты!D2</f>
        <v>1.109</v>
      </c>
      <c r="E4" s="3">
        <f>[1]расчёты!E2</f>
        <v>1.286</v>
      </c>
      <c r="F4" s="3">
        <f>[1]расчёты!F2</f>
        <v>1.5</v>
      </c>
      <c r="G4" s="3">
        <f>[1]расчёты!G2</f>
        <v>1.4</v>
      </c>
      <c r="H4" s="3">
        <f>[1]расчёты!H2</f>
        <v>1.39</v>
      </c>
    </row>
    <row r="5" spans="1:10">
      <c r="A5" t="str">
        <f>[1]расчёты!A12</f>
        <v>Объём продаж , млн. т.</v>
      </c>
      <c r="B5">
        <f>[1]расчёты!B12</f>
        <v>3.8420000000000001</v>
      </c>
      <c r="C5">
        <f>[1]расчёты!C12</f>
        <v>4.0620000000000003</v>
      </c>
      <c r="D5">
        <f>[1]расчёты!D12</f>
        <v>4.2290000000000001</v>
      </c>
      <c r="E5">
        <f>[1]расчёты!E12</f>
        <v>4.7699999999999996</v>
      </c>
      <c r="F5">
        <f>[1]расчёты!F12</f>
        <v>4.7</v>
      </c>
      <c r="G5">
        <f>[1]расчёты!G12</f>
        <v>5.3</v>
      </c>
      <c r="H5">
        <f>[1]расчёты!H12</f>
        <v>5.9249999999999998</v>
      </c>
    </row>
    <row r="6" spans="1:10">
      <c r="A6" t="s">
        <v>4</v>
      </c>
      <c r="B6">
        <f>B2*B4+B3*B5+1107</f>
        <v>76951</v>
      </c>
      <c r="C6">
        <f>C2*C4+C3*C5+809</f>
        <v>100518</v>
      </c>
      <c r="D6">
        <f>D2*D4+D3*D5+1022</f>
        <v>105303</v>
      </c>
      <c r="E6">
        <f>E2*E4+E3*E5+691</f>
        <v>104566</v>
      </c>
      <c r="F6">
        <f>F2*F4+F3*F5+666</f>
        <v>123124</v>
      </c>
      <c r="G6">
        <f>G2*G4+G3*G5+728</f>
        <v>189732</v>
      </c>
      <c r="H6">
        <f>H2*H4+H3*H5+777</f>
        <v>187742</v>
      </c>
      <c r="J6" t="s">
        <v>7</v>
      </c>
    </row>
    <row r="8" spans="1:10">
      <c r="A8" t="s">
        <v>6</v>
      </c>
      <c r="B8" t="s">
        <v>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выручка|курс</vt:lpstr>
      <vt:lpstr>выручка|цена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Samsung</cp:lastModifiedBy>
  <dcterms:created xsi:type="dcterms:W3CDTF">2017-07-07T19:16:48Z</dcterms:created>
  <dcterms:modified xsi:type="dcterms:W3CDTF">2017-07-08T05:02:34Z</dcterms:modified>
</cp:coreProperties>
</file>